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mbam\LIQUIDATION ON CASH ADVANCES REPORTS\QUARTERLY REPORT\2025\"/>
    </mc:Choice>
  </mc:AlternateContent>
  <xr:revisionPtr revIDLastSave="0" documentId="13_ncr:1_{FF5B37F6-D804-4606-A05D-89A96445E518}" xr6:coauthVersionLast="36" xr6:coauthVersionMax="47" xr10:uidLastSave="{00000000-0000-0000-0000-000000000000}"/>
  <bookViews>
    <workbookView xWindow="-120" yWindow="-120" windowWidth="20730" windowHeight="11160" xr2:uid="{C41B78FB-6571-43AF-81B4-6CA6FBABDDBB}"/>
  </bookViews>
  <sheets>
    <sheet name="Sheet1" sheetId="1" r:id="rId1"/>
    <sheet name="Sheet2" sheetId="2" r:id="rId2"/>
  </sheets>
  <definedNames>
    <definedName name="_xlnm._FilterDatabase" localSheetId="0" hidden="1">Sheet1!$A$10:$D$13</definedName>
    <definedName name="_xlnm.Print_Area" localSheetId="0">Sheet1!$A$1:$J$122</definedName>
    <definedName name="_xlnm.Print_Titles" localSheetId="0">Sheet1!$1:$9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6" i="1" l="1"/>
  <c r="F86" i="1"/>
  <c r="G86" i="1"/>
  <c r="H86" i="1"/>
  <c r="I86" i="1"/>
  <c r="J86" i="1"/>
  <c r="E87" i="1"/>
  <c r="F87" i="1"/>
  <c r="G87" i="1"/>
  <c r="H87" i="1"/>
  <c r="I87" i="1"/>
  <c r="J87" i="1"/>
  <c r="E88" i="1"/>
  <c r="F88" i="1"/>
  <c r="G88" i="1"/>
  <c r="H88" i="1"/>
  <c r="I88" i="1"/>
  <c r="J88" i="1"/>
  <c r="E89" i="1"/>
  <c r="F89" i="1"/>
  <c r="G89" i="1"/>
  <c r="H89" i="1"/>
  <c r="I89" i="1"/>
  <c r="J89" i="1"/>
  <c r="E90" i="1"/>
  <c r="F90" i="1"/>
  <c r="G90" i="1"/>
  <c r="H90" i="1"/>
  <c r="I90" i="1"/>
  <c r="J90" i="1"/>
  <c r="E91" i="1"/>
  <c r="F91" i="1"/>
  <c r="G91" i="1"/>
  <c r="H91" i="1"/>
  <c r="I91" i="1"/>
  <c r="J91" i="1"/>
  <c r="E92" i="1"/>
  <c r="F92" i="1"/>
  <c r="G92" i="1"/>
  <c r="H92" i="1"/>
  <c r="I92" i="1"/>
  <c r="J92" i="1"/>
  <c r="E93" i="1"/>
  <c r="F93" i="1"/>
  <c r="G93" i="1"/>
  <c r="H93" i="1"/>
  <c r="I93" i="1"/>
  <c r="J93" i="1"/>
  <c r="E94" i="1"/>
  <c r="F94" i="1"/>
  <c r="G94" i="1"/>
  <c r="H94" i="1"/>
  <c r="I94" i="1"/>
  <c r="J94" i="1"/>
  <c r="E95" i="1"/>
  <c r="F95" i="1"/>
  <c r="G95" i="1"/>
  <c r="H95" i="1"/>
  <c r="I95" i="1"/>
  <c r="J95" i="1"/>
  <c r="E96" i="1"/>
  <c r="F96" i="1"/>
  <c r="G96" i="1"/>
  <c r="H96" i="1"/>
  <c r="I96" i="1"/>
  <c r="J96" i="1"/>
  <c r="E97" i="1"/>
  <c r="F97" i="1"/>
  <c r="G97" i="1"/>
  <c r="H97" i="1"/>
  <c r="I97" i="1"/>
  <c r="J97" i="1"/>
  <c r="E98" i="1"/>
  <c r="F98" i="1"/>
  <c r="G98" i="1"/>
  <c r="H98" i="1"/>
  <c r="I98" i="1"/>
  <c r="J98" i="1"/>
  <c r="E99" i="1"/>
  <c r="F99" i="1"/>
  <c r="G99" i="1"/>
  <c r="H99" i="1"/>
  <c r="I99" i="1"/>
  <c r="J99" i="1"/>
  <c r="E100" i="1"/>
  <c r="F100" i="1"/>
  <c r="G100" i="1"/>
  <c r="H100" i="1"/>
  <c r="I100" i="1"/>
  <c r="J100" i="1"/>
  <c r="E101" i="1"/>
  <c r="F101" i="1"/>
  <c r="G101" i="1"/>
  <c r="H101" i="1"/>
  <c r="I101" i="1"/>
  <c r="J101" i="1"/>
  <c r="E102" i="1"/>
  <c r="F102" i="1"/>
  <c r="G102" i="1"/>
  <c r="H102" i="1"/>
  <c r="I102" i="1"/>
  <c r="J102" i="1"/>
  <c r="E103" i="1"/>
  <c r="F103" i="1"/>
  <c r="G103" i="1"/>
  <c r="H103" i="1"/>
  <c r="I103" i="1"/>
  <c r="J103" i="1"/>
  <c r="E104" i="1"/>
  <c r="F104" i="1"/>
  <c r="G104" i="1"/>
  <c r="H104" i="1"/>
  <c r="I104" i="1"/>
  <c r="J104" i="1"/>
  <c r="E105" i="1"/>
  <c r="F105" i="1"/>
  <c r="G105" i="1"/>
  <c r="H105" i="1"/>
  <c r="I105" i="1"/>
  <c r="J105" i="1"/>
  <c r="E106" i="1"/>
  <c r="F106" i="1"/>
  <c r="G106" i="1"/>
  <c r="H106" i="1"/>
  <c r="I106" i="1"/>
  <c r="J106" i="1"/>
  <c r="E107" i="1"/>
  <c r="F107" i="1"/>
  <c r="G107" i="1"/>
  <c r="H107" i="1"/>
  <c r="I107" i="1"/>
  <c r="J107" i="1"/>
  <c r="E108" i="1"/>
  <c r="F108" i="1"/>
  <c r="G108" i="1"/>
  <c r="H108" i="1"/>
  <c r="I108" i="1"/>
  <c r="J108" i="1"/>
  <c r="E109" i="1"/>
  <c r="F109" i="1"/>
  <c r="G109" i="1"/>
  <c r="H109" i="1"/>
  <c r="I109" i="1"/>
  <c r="J109" i="1"/>
  <c r="E110" i="1"/>
  <c r="F110" i="1"/>
  <c r="G110" i="1"/>
  <c r="H110" i="1"/>
  <c r="I110" i="1"/>
  <c r="J110" i="1"/>
  <c r="E111" i="1"/>
  <c r="F111" i="1"/>
  <c r="G111" i="1"/>
  <c r="H111" i="1"/>
  <c r="I111" i="1"/>
  <c r="J111" i="1"/>
  <c r="E112" i="1"/>
  <c r="F112" i="1"/>
  <c r="G112" i="1"/>
  <c r="H112" i="1"/>
  <c r="I112" i="1"/>
  <c r="J112" i="1"/>
  <c r="E113" i="1"/>
  <c r="F113" i="1"/>
  <c r="G113" i="1"/>
  <c r="H113" i="1"/>
  <c r="I113" i="1"/>
  <c r="J113" i="1"/>
  <c r="M86" i="1" l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79" i="1" l="1"/>
  <c r="M80" i="1"/>
  <c r="M81" i="1"/>
  <c r="M82" i="1"/>
  <c r="M83" i="1"/>
  <c r="M84" i="1"/>
  <c r="M85" i="1"/>
  <c r="M114" i="1"/>
  <c r="M77" i="1"/>
  <c r="M78" i="1"/>
  <c r="M70" i="1"/>
  <c r="M71" i="1"/>
  <c r="M65" i="1"/>
  <c r="M66" i="1"/>
  <c r="M67" i="1"/>
  <c r="M68" i="1"/>
  <c r="M69" i="1"/>
  <c r="M60" i="1"/>
  <c r="M61" i="1"/>
  <c r="M62" i="1"/>
  <c r="M63" i="1"/>
  <c r="M64" i="1"/>
  <c r="M58" i="1"/>
  <c r="M59" i="1"/>
  <c r="M56" i="1"/>
  <c r="M57" i="1"/>
  <c r="M49" i="1"/>
  <c r="M50" i="1"/>
  <c r="M51" i="1"/>
  <c r="M52" i="1"/>
  <c r="M53" i="1"/>
  <c r="M54" i="1"/>
  <c r="M55" i="1"/>
  <c r="M46" i="1"/>
  <c r="M47" i="1"/>
  <c r="M48" i="1"/>
  <c r="M38" i="1"/>
  <c r="M39" i="1"/>
  <c r="M40" i="1"/>
  <c r="M41" i="1"/>
  <c r="M42" i="1"/>
  <c r="M43" i="1"/>
  <c r="M44" i="1"/>
  <c r="M45" i="1"/>
  <c r="M25" i="1"/>
  <c r="M26" i="1"/>
  <c r="H42" i="1" l="1"/>
  <c r="E42" i="1"/>
  <c r="I42" i="1"/>
  <c r="F42" i="1"/>
  <c r="J42" i="1"/>
  <c r="G42" i="1"/>
  <c r="H46" i="1"/>
  <c r="E46" i="1"/>
  <c r="I46" i="1"/>
  <c r="F46" i="1"/>
  <c r="J46" i="1"/>
  <c r="G46" i="1"/>
  <c r="H49" i="1"/>
  <c r="E49" i="1"/>
  <c r="I49" i="1"/>
  <c r="F49" i="1"/>
  <c r="J49" i="1"/>
  <c r="G49" i="1"/>
  <c r="H71" i="1"/>
  <c r="E71" i="1"/>
  <c r="I71" i="1"/>
  <c r="F71" i="1"/>
  <c r="J71" i="1"/>
  <c r="G71" i="1"/>
  <c r="H114" i="1"/>
  <c r="E114" i="1"/>
  <c r="I114" i="1"/>
  <c r="G114" i="1"/>
  <c r="F114" i="1"/>
  <c r="J114" i="1"/>
  <c r="H80" i="1"/>
  <c r="G80" i="1"/>
  <c r="E80" i="1"/>
  <c r="I80" i="1"/>
  <c r="F80" i="1"/>
  <c r="J80" i="1"/>
  <c r="G26" i="1"/>
  <c r="H26" i="1"/>
  <c r="E26" i="1"/>
  <c r="I26" i="1"/>
  <c r="F26" i="1"/>
  <c r="J26" i="1"/>
  <c r="F44" i="1"/>
  <c r="J44" i="1"/>
  <c r="G44" i="1"/>
  <c r="H44" i="1"/>
  <c r="E44" i="1"/>
  <c r="I44" i="1"/>
  <c r="F39" i="1"/>
  <c r="J39" i="1"/>
  <c r="G39" i="1"/>
  <c r="H39" i="1"/>
  <c r="E39" i="1"/>
  <c r="I39" i="1"/>
  <c r="F54" i="1"/>
  <c r="J54" i="1"/>
  <c r="G54" i="1"/>
  <c r="H54" i="1"/>
  <c r="I54" i="1"/>
  <c r="E54" i="1"/>
  <c r="F62" i="1"/>
  <c r="J62" i="1"/>
  <c r="H62" i="1"/>
  <c r="I62" i="1"/>
  <c r="E62" i="1"/>
  <c r="G62" i="1"/>
  <c r="F78" i="1"/>
  <c r="J78" i="1"/>
  <c r="G78" i="1"/>
  <c r="E78" i="1"/>
  <c r="H78" i="1"/>
  <c r="I78" i="1"/>
  <c r="F84" i="1"/>
  <c r="J84" i="1"/>
  <c r="I84" i="1"/>
  <c r="G84" i="1"/>
  <c r="E84" i="1"/>
  <c r="H84" i="1"/>
  <c r="F82" i="1"/>
  <c r="J82" i="1"/>
  <c r="I82" i="1"/>
  <c r="G82" i="1"/>
  <c r="E82" i="1"/>
  <c r="H82" i="1"/>
  <c r="F79" i="1"/>
  <c r="J79" i="1"/>
  <c r="G79" i="1"/>
  <c r="E79" i="1"/>
  <c r="H79" i="1"/>
  <c r="I79" i="1"/>
  <c r="H45" i="1"/>
  <c r="E45" i="1"/>
  <c r="I45" i="1"/>
  <c r="F45" i="1"/>
  <c r="J45" i="1"/>
  <c r="G45" i="1"/>
  <c r="H58" i="1"/>
  <c r="E58" i="1"/>
  <c r="I58" i="1"/>
  <c r="F58" i="1"/>
  <c r="J58" i="1"/>
  <c r="G58" i="1"/>
  <c r="H69" i="1"/>
  <c r="E69" i="1"/>
  <c r="I69" i="1"/>
  <c r="G69" i="1"/>
  <c r="F69" i="1"/>
  <c r="J69" i="1"/>
  <c r="E25" i="1"/>
  <c r="I25" i="1"/>
  <c r="F25" i="1"/>
  <c r="J25" i="1"/>
  <c r="G25" i="1"/>
  <c r="H25" i="1"/>
  <c r="H41" i="1"/>
  <c r="E41" i="1"/>
  <c r="I41" i="1"/>
  <c r="F41" i="1"/>
  <c r="J41" i="1"/>
  <c r="G41" i="1"/>
  <c r="E38" i="1"/>
  <c r="F38" i="1"/>
  <c r="G38" i="1"/>
  <c r="H38" i="1"/>
  <c r="I38" i="1"/>
  <c r="J38" i="1"/>
  <c r="H48" i="1"/>
  <c r="E48" i="1"/>
  <c r="I48" i="1"/>
  <c r="F48" i="1"/>
  <c r="J48" i="1"/>
  <c r="G48" i="1"/>
  <c r="H52" i="1"/>
  <c r="E52" i="1"/>
  <c r="I52" i="1"/>
  <c r="F52" i="1"/>
  <c r="J52" i="1"/>
  <c r="G52" i="1"/>
  <c r="H50" i="1"/>
  <c r="E50" i="1"/>
  <c r="I50" i="1"/>
  <c r="F50" i="1"/>
  <c r="J50" i="1"/>
  <c r="G50" i="1"/>
  <c r="H56" i="1"/>
  <c r="E56" i="1"/>
  <c r="I56" i="1"/>
  <c r="F56" i="1"/>
  <c r="J56" i="1"/>
  <c r="G56" i="1"/>
  <c r="F64" i="1"/>
  <c r="J64" i="1"/>
  <c r="G64" i="1"/>
  <c r="E64" i="1"/>
  <c r="H64" i="1"/>
  <c r="I64" i="1"/>
  <c r="H61" i="1"/>
  <c r="F61" i="1"/>
  <c r="J61" i="1"/>
  <c r="G61" i="1"/>
  <c r="I61" i="1"/>
  <c r="E61" i="1"/>
  <c r="H68" i="1"/>
  <c r="E68" i="1"/>
  <c r="I68" i="1"/>
  <c r="G68" i="1"/>
  <c r="F68" i="1"/>
  <c r="J68" i="1"/>
  <c r="H65" i="1"/>
  <c r="E65" i="1"/>
  <c r="I65" i="1"/>
  <c r="F65" i="1"/>
  <c r="J65" i="1"/>
  <c r="G65" i="1"/>
  <c r="H77" i="1"/>
  <c r="E77" i="1"/>
  <c r="I77" i="1"/>
  <c r="F77" i="1"/>
  <c r="J77" i="1"/>
  <c r="G77" i="1"/>
  <c r="H40" i="1"/>
  <c r="E40" i="1"/>
  <c r="I40" i="1"/>
  <c r="F40" i="1"/>
  <c r="J40" i="1"/>
  <c r="G40" i="1"/>
  <c r="H51" i="1"/>
  <c r="E51" i="1"/>
  <c r="I51" i="1"/>
  <c r="F51" i="1"/>
  <c r="J51" i="1"/>
  <c r="G51" i="1"/>
  <c r="H57" i="1"/>
  <c r="E57" i="1"/>
  <c r="I57" i="1"/>
  <c r="F57" i="1"/>
  <c r="J57" i="1"/>
  <c r="G57" i="1"/>
  <c r="H63" i="1"/>
  <c r="F63" i="1"/>
  <c r="J63" i="1"/>
  <c r="I63" i="1"/>
  <c r="E63" i="1"/>
  <c r="G63" i="1"/>
  <c r="H66" i="1"/>
  <c r="E66" i="1"/>
  <c r="I66" i="1"/>
  <c r="G66" i="1"/>
  <c r="F66" i="1"/>
  <c r="J66" i="1"/>
  <c r="H70" i="1"/>
  <c r="E70" i="1"/>
  <c r="I70" i="1"/>
  <c r="G70" i="1"/>
  <c r="F70" i="1"/>
  <c r="J70" i="1"/>
  <c r="F43" i="1"/>
  <c r="J43" i="1"/>
  <c r="G43" i="1"/>
  <c r="H43" i="1"/>
  <c r="I43" i="1"/>
  <c r="E43" i="1"/>
  <c r="F47" i="1"/>
  <c r="J47" i="1"/>
  <c r="G47" i="1"/>
  <c r="H47" i="1"/>
  <c r="I47" i="1"/>
  <c r="E47" i="1"/>
  <c r="F55" i="1"/>
  <c r="J55" i="1"/>
  <c r="G55" i="1"/>
  <c r="H55" i="1"/>
  <c r="I55" i="1"/>
  <c r="E55" i="1"/>
  <c r="F53" i="1"/>
  <c r="J53" i="1"/>
  <c r="G53" i="1"/>
  <c r="H53" i="1"/>
  <c r="E53" i="1"/>
  <c r="I53" i="1"/>
  <c r="F59" i="1"/>
  <c r="J59" i="1"/>
  <c r="H59" i="1"/>
  <c r="E59" i="1"/>
  <c r="G59" i="1"/>
  <c r="I59" i="1"/>
  <c r="F60" i="1"/>
  <c r="J60" i="1"/>
  <c r="H60" i="1"/>
  <c r="E60" i="1"/>
  <c r="G60" i="1"/>
  <c r="I60" i="1"/>
  <c r="F67" i="1"/>
  <c r="J67" i="1"/>
  <c r="E67" i="1"/>
  <c r="G67" i="1"/>
  <c r="H67" i="1"/>
  <c r="I67" i="1"/>
  <c r="F85" i="1"/>
  <c r="J85" i="1"/>
  <c r="E85" i="1"/>
  <c r="G85" i="1"/>
  <c r="H85" i="1"/>
  <c r="I85" i="1"/>
  <c r="F83" i="1"/>
  <c r="J83" i="1"/>
  <c r="I83" i="1"/>
  <c r="G83" i="1"/>
  <c r="E83" i="1"/>
  <c r="H83" i="1"/>
  <c r="F81" i="1"/>
  <c r="J81" i="1"/>
  <c r="G81" i="1"/>
  <c r="E81" i="1"/>
  <c r="H81" i="1"/>
  <c r="I81" i="1"/>
  <c r="M74" i="1" l="1"/>
  <c r="M75" i="1"/>
  <c r="M76" i="1"/>
  <c r="F76" i="1" l="1"/>
  <c r="J76" i="1"/>
  <c r="E76" i="1"/>
  <c r="G76" i="1"/>
  <c r="I76" i="1"/>
  <c r="H76" i="1"/>
  <c r="H75" i="1"/>
  <c r="E75" i="1"/>
  <c r="I75" i="1"/>
  <c r="F75" i="1"/>
  <c r="J75" i="1"/>
  <c r="G75" i="1"/>
  <c r="F74" i="1"/>
  <c r="J74" i="1"/>
  <c r="E74" i="1"/>
  <c r="G74" i="1"/>
  <c r="I74" i="1"/>
  <c r="H74" i="1"/>
  <c r="M30" i="1"/>
  <c r="M31" i="1"/>
  <c r="M32" i="1"/>
  <c r="M33" i="1"/>
  <c r="M34" i="1"/>
  <c r="M35" i="1"/>
  <c r="M36" i="1"/>
  <c r="M37" i="1"/>
  <c r="M72" i="1"/>
  <c r="M73" i="1"/>
  <c r="M27" i="1"/>
  <c r="M28" i="1"/>
  <c r="M29" i="1"/>
  <c r="M23" i="1"/>
  <c r="M24" i="1"/>
  <c r="M14" i="1"/>
  <c r="M15" i="1"/>
  <c r="M16" i="1"/>
  <c r="M17" i="1"/>
  <c r="M18" i="1"/>
  <c r="M19" i="1"/>
  <c r="M20" i="1"/>
  <c r="M21" i="1"/>
  <c r="M22" i="1"/>
  <c r="G21" i="1" l="1"/>
  <c r="H21" i="1"/>
  <c r="E21" i="1"/>
  <c r="I21" i="1"/>
  <c r="F21" i="1"/>
  <c r="J21" i="1"/>
  <c r="G17" i="1"/>
  <c r="H17" i="1"/>
  <c r="E17" i="1"/>
  <c r="I17" i="1"/>
  <c r="F17" i="1"/>
  <c r="J17" i="1"/>
  <c r="G24" i="1"/>
  <c r="H24" i="1"/>
  <c r="E24" i="1"/>
  <c r="I24" i="1"/>
  <c r="F24" i="1"/>
  <c r="J24" i="1"/>
  <c r="G35" i="1"/>
  <c r="H35" i="1"/>
  <c r="E35" i="1"/>
  <c r="I35" i="1"/>
  <c r="F35" i="1"/>
  <c r="J35" i="1"/>
  <c r="G31" i="1"/>
  <c r="H31" i="1"/>
  <c r="E31" i="1"/>
  <c r="I31" i="1"/>
  <c r="F31" i="1"/>
  <c r="J31" i="1"/>
  <c r="E20" i="1"/>
  <c r="I20" i="1"/>
  <c r="F20" i="1"/>
  <c r="J20" i="1"/>
  <c r="G20" i="1"/>
  <c r="H20" i="1"/>
  <c r="E16" i="1"/>
  <c r="I16" i="1"/>
  <c r="F16" i="1"/>
  <c r="J16" i="1"/>
  <c r="G16" i="1"/>
  <c r="H16" i="1"/>
  <c r="E29" i="1"/>
  <c r="I29" i="1"/>
  <c r="F29" i="1"/>
  <c r="J29" i="1"/>
  <c r="G29" i="1"/>
  <c r="H29" i="1"/>
  <c r="E33" i="1"/>
  <c r="I33" i="1"/>
  <c r="F33" i="1"/>
  <c r="J33" i="1"/>
  <c r="G33" i="1"/>
  <c r="H33" i="1"/>
  <c r="E30" i="1"/>
  <c r="I30" i="1"/>
  <c r="F30" i="1"/>
  <c r="J30" i="1"/>
  <c r="G30" i="1"/>
  <c r="H30" i="1"/>
  <c r="G19" i="1"/>
  <c r="H19" i="1"/>
  <c r="E19" i="1"/>
  <c r="I19" i="1"/>
  <c r="J19" i="1"/>
  <c r="F19" i="1"/>
  <c r="G15" i="1"/>
  <c r="H15" i="1"/>
  <c r="E15" i="1"/>
  <c r="I15" i="1"/>
  <c r="F15" i="1"/>
  <c r="J15" i="1"/>
  <c r="G23" i="1"/>
  <c r="H23" i="1"/>
  <c r="E23" i="1"/>
  <c r="I23" i="1"/>
  <c r="F23" i="1"/>
  <c r="J23" i="1"/>
  <c r="G28" i="1"/>
  <c r="H28" i="1"/>
  <c r="E28" i="1"/>
  <c r="I28" i="1"/>
  <c r="F28" i="1"/>
  <c r="J28" i="1"/>
  <c r="H73" i="1"/>
  <c r="E73" i="1"/>
  <c r="I73" i="1"/>
  <c r="F73" i="1"/>
  <c r="J73" i="1"/>
  <c r="G73" i="1"/>
  <c r="G37" i="1"/>
  <c r="H37" i="1"/>
  <c r="E37" i="1"/>
  <c r="I37" i="1"/>
  <c r="J37" i="1"/>
  <c r="F37" i="1"/>
  <c r="G34" i="1"/>
  <c r="H34" i="1"/>
  <c r="E34" i="1"/>
  <c r="I34" i="1"/>
  <c r="F34" i="1"/>
  <c r="J34" i="1"/>
  <c r="E22" i="1"/>
  <c r="I22" i="1"/>
  <c r="F22" i="1"/>
  <c r="J22" i="1"/>
  <c r="G22" i="1"/>
  <c r="H22" i="1"/>
  <c r="E18" i="1"/>
  <c r="I18" i="1"/>
  <c r="F18" i="1"/>
  <c r="J18" i="1"/>
  <c r="G18" i="1"/>
  <c r="H18" i="1"/>
  <c r="E14" i="1"/>
  <c r="I14" i="1"/>
  <c r="F14" i="1"/>
  <c r="J14" i="1"/>
  <c r="G14" i="1"/>
  <c r="H14" i="1"/>
  <c r="E27" i="1"/>
  <c r="I27" i="1"/>
  <c r="F27" i="1"/>
  <c r="J27" i="1"/>
  <c r="G27" i="1"/>
  <c r="H27" i="1"/>
  <c r="F72" i="1"/>
  <c r="J72" i="1"/>
  <c r="E72" i="1"/>
  <c r="G72" i="1"/>
  <c r="I72" i="1"/>
  <c r="H72" i="1"/>
  <c r="E36" i="1"/>
  <c r="I36" i="1"/>
  <c r="F36" i="1"/>
  <c r="J36" i="1"/>
  <c r="G36" i="1"/>
  <c r="H36" i="1"/>
  <c r="E32" i="1"/>
  <c r="I32" i="1"/>
  <c r="F32" i="1"/>
  <c r="J32" i="1"/>
  <c r="G32" i="1"/>
  <c r="H32" i="1"/>
  <c r="M10" i="1"/>
  <c r="M11" i="1"/>
  <c r="M12" i="1"/>
  <c r="M13" i="1"/>
  <c r="E10" i="1" l="1"/>
  <c r="I10" i="1"/>
  <c r="F10" i="1"/>
  <c r="J10" i="1"/>
  <c r="G10" i="1"/>
  <c r="H10" i="1"/>
  <c r="G12" i="1"/>
  <c r="H12" i="1"/>
  <c r="E12" i="1"/>
  <c r="I12" i="1"/>
  <c r="J12" i="1"/>
  <c r="F12" i="1"/>
  <c r="E11" i="1"/>
  <c r="I11" i="1"/>
  <c r="F11" i="1"/>
  <c r="J11" i="1"/>
  <c r="G11" i="1"/>
  <c r="H11" i="1"/>
  <c r="E13" i="1"/>
  <c r="I13" i="1"/>
  <c r="F13" i="1"/>
  <c r="J13" i="1"/>
  <c r="G13" i="1"/>
  <c r="H13" i="1"/>
  <c r="E115" i="1" l="1"/>
  <c r="F115" i="1"/>
  <c r="J115" i="1"/>
  <c r="H115" i="1"/>
  <c r="G115" i="1" l="1"/>
  <c r="I115" i="1"/>
</calcChain>
</file>

<file path=xl/sharedStrings.xml><?xml version="1.0" encoding="utf-8"?>
<sst xmlns="http://schemas.openxmlformats.org/spreadsheetml/2006/main" count="275" uniqueCount="248">
  <si>
    <t>UNLIQUIDATED CASH ADVANCES</t>
  </si>
  <si>
    <t>REGION:</t>
  </si>
  <si>
    <t>REGION XI - DAVAO REGION</t>
  </si>
  <si>
    <t>CALENDAR YEAR:</t>
  </si>
  <si>
    <t>PROVINCE:</t>
  </si>
  <si>
    <t>DAVAO DEL NORTE</t>
  </si>
  <si>
    <t>QUARTER:</t>
  </si>
  <si>
    <t>CITY/MUNICIPALITY:</t>
  </si>
  <si>
    <t>Name of Debtor                                                                      (in alphabetical order)</t>
  </si>
  <si>
    <t>Amount Balance</t>
  </si>
  <si>
    <t>Date Granted</t>
  </si>
  <si>
    <t>Purpose</t>
  </si>
  <si>
    <t>Amount Due</t>
  </si>
  <si>
    <t>Current</t>
  </si>
  <si>
    <t>Past Due</t>
  </si>
  <si>
    <t>Less than 30 days</t>
  </si>
  <si>
    <t>31-90 days</t>
  </si>
  <si>
    <t>91-365 days</t>
  </si>
  <si>
    <t>over 1 year</t>
  </si>
  <si>
    <t>over 2 years</t>
  </si>
  <si>
    <t>3 years &amp; above</t>
  </si>
  <si>
    <t>Provincial Accountant</t>
  </si>
  <si>
    <t>EDWIN I. JUBAHIB</t>
  </si>
  <si>
    <t xml:space="preserve"> Governor</t>
  </si>
  <si>
    <t>DIVINA A. PEREZ, CPA</t>
  </si>
  <si>
    <t>PAMUGAS, GLORIA EXCELSA S.</t>
  </si>
  <si>
    <t>LABAD, AIREE GLENIS B.</t>
  </si>
  <si>
    <t>QUIALQUIAL, LEONARDA Y.</t>
  </si>
  <si>
    <t>LACERONA, ALFREDO A.</t>
  </si>
  <si>
    <t>BAGUIO, NOEL P.</t>
  </si>
  <si>
    <t>CLARIDAD MICHELLE B.</t>
  </si>
  <si>
    <t xml:space="preserve"> Presentation Skill competency on June 5,9,10,2025 and Monitoring and Evaluation:Production/Basic concepts,frameworks and system design on June 23-24,2025 </t>
  </si>
  <si>
    <t>CASTILLO, DENNIS DEAN T.</t>
  </si>
  <si>
    <t>advance payment for the Assessment of the Outgoing Office of BM Robert "Tete" so-Majority Floor Leader and Committee Chairperson at PRAIA VISTA,Bangunay,Barangay Bobon,City of Mati,Davao Oriental on June 10-12,2..</t>
  </si>
  <si>
    <t>MIRAFUENTES, JOEFREY C.</t>
  </si>
  <si>
    <t xml:space="preserve">Advance payment of Food Supplies and Other Supplies and Materials Expenses for Tahanan ng Gobernador 2025 </t>
  </si>
  <si>
    <t>DAHAB, LISAME B.</t>
  </si>
  <si>
    <t>payment for the following conduct of activities, to wit: 1.) VGO Legislative Research writeshop and overview course on program management on June 6-8, 2025 at Royal Infinity Ray's Resort, Lanca, Mati City, Davao Oriental</t>
  </si>
  <si>
    <t xml:space="preserve">various supplies needed during the conduct of Oplan Kaagapay sa Kalinaw ug Kalamboan (Oplan KKK) covering period of June 2025 </t>
  </si>
  <si>
    <t>ORTIZ, CAROLINA C.</t>
  </si>
  <si>
    <t xml:space="preserve">conference and recognition of Accountants on June 18,2025 </t>
  </si>
  <si>
    <t>LABRADOR, ARLAN R.</t>
  </si>
  <si>
    <t xml:space="preserve">use of search for best child development worker 2025 during the Child Development Worker's Day Celebration on June 10, 2025 </t>
  </si>
  <si>
    <t xml:space="preserve">USE FOR SPES culmination (Grand SPES Day) on JUne 13, 2025 </t>
  </si>
  <si>
    <t>DELIDELI, GLENDA O.</t>
  </si>
  <si>
    <t xml:space="preserve">cash advance for resource persons during the conduct of Integrated Planning course on Incident Command System (IP ICS) Training course on June 2-6, 2025 </t>
  </si>
  <si>
    <t>JUNIO, ANSELMO G.</t>
  </si>
  <si>
    <t xml:space="preserve">honorarium of Resource Speaker on Supplementary Training on Heavy Equipment Operation, Automotive Servicing and Small Engine Servicing on June 19-20, July 17-18,31 &amp; August 1, 2025 
</t>
  </si>
  <si>
    <t>LABUTAP, LOVELLA S.</t>
  </si>
  <si>
    <t>honorarium and prizes during the Inter-Cities &amp; Municipalities Sports Tournament Governor's Cup 2025 Check#216288 OBR#100-2-25-06-2511384</t>
  </si>
  <si>
    <t xml:space="preserve">CA for buying &amp; selling for CY 2025 
</t>
  </si>
  <si>
    <t xml:space="preserve">LTO registration of government vehicles for Calendar Year 2025 
</t>
  </si>
  <si>
    <t>SALAZAR, LILY M.</t>
  </si>
  <si>
    <t xml:space="preserve">Thanksgiving Mass celebration of the 58th Araw ng Davao del Norte on July 01, 2025 </t>
  </si>
  <si>
    <t>DALISAY, CHRISTOPHER S.</t>
  </si>
  <si>
    <t xml:space="preserve"> used of Agri-Tourism Trade Fair 2025 </t>
  </si>
  <si>
    <t>honorarium of Judges, Choreographer/ Director and guest performer of the Davnor Idol 2025 (Grand Finals) on July 4, 2025</t>
  </si>
  <si>
    <t>FERNANDEZ JAY MICHAEL E.</t>
  </si>
  <si>
    <t xml:space="preserve">meal allowance used during the Celebration of 58th Araw ng Davao del Norte </t>
  </si>
  <si>
    <t>ALMONTE, ADRIAN ALVIN</t>
  </si>
  <si>
    <t xml:space="preserve">Honorarium to pay of Kadagayaan Fiesta Float and Music Parade/Indak sa Kadagayaan Dance Drama /Advenutre Race 2025 </t>
  </si>
  <si>
    <t>DELA CRUZ, RALPH P.</t>
  </si>
  <si>
    <t xml:space="preserve">cash advance for PADO CY 2025 Mid-Year Performance Evaluation Cum GAD Training on July 10-11 , 2025 at Langoyon Beach Resort and Mangrove Park, Baganga, Davao Oriental </t>
  </si>
  <si>
    <t>GULANES, GIOVANNI I.</t>
  </si>
  <si>
    <t xml:space="preserve">Honorarium and prizes for 2025 Governor's CUP Inter City/Municipality Sports Tournament </t>
  </si>
  <si>
    <t>P</t>
  </si>
  <si>
    <t>We hereby certify that we have reviewed the contents and hereby attest to the veracity and correctness of the data or information contained in this document.</t>
  </si>
  <si>
    <t>BACO, PROSPERO M.</t>
  </si>
  <si>
    <t>PADO-PRC persons deprived of liberty food supplies</t>
  </si>
  <si>
    <t xml:space="preserve">BAGUIO, NOEL P.   </t>
  </si>
  <si>
    <t>prizes during the 3rd Province-Wide Information Officers Summit (IOS) on Oct. 3, 2025</t>
  </si>
  <si>
    <t xml:space="preserve">BASA, MAHERSAL F.  </t>
  </si>
  <si>
    <t>Taxes, Duties and Licenses for the use of DDNH-Carmen Zone</t>
  </si>
  <si>
    <t xml:space="preserve">BASALO, DOMINIC R.  
</t>
  </si>
  <si>
    <t>honorarium for Oplan KKK Medical and Dental Outreaches</t>
  </si>
  <si>
    <t xml:space="preserve">CADABONA, NOVELYN Y.   </t>
  </si>
  <si>
    <t>Financial Assistance for Indigent IN and OUT Patients in 3 District Hospitals of Davao del Norte</t>
  </si>
  <si>
    <t xml:space="preserve">CASTILLO, DENNIS DEAN T.  
</t>
  </si>
  <si>
    <t>Food and Accommodation expenses relative to the Conduct of the Legislative Summit for term of Office 2025-2028 on July 4-6, 2025 at the 
Waterfront Insular Hotel, Davao City</t>
  </si>
  <si>
    <t xml:space="preserve">CERBOLLES, SOSIMA L. </t>
  </si>
  <si>
    <t>Dietary Supplies C.Y 2025 of Davao del Norte Hospital Kapalong Zone</t>
  </si>
  <si>
    <t xml:space="preserve">CLARIDAD, MICHELLE B.  
</t>
  </si>
  <si>
    <t>activities: 125th Philippine Civil Service Celebration in the Province of DDN for the month of Sept. 2025</t>
  </si>
  <si>
    <t xml:space="preserve">DALISAY, CHRISTOPHER S.    </t>
  </si>
  <si>
    <t>training  expenses used for PAGRO Mid Year Performance Assessment and Evaluation for 2025 on September 11-12,2025 at Punta Linao,Banaybanay,Davao Oriental</t>
  </si>
  <si>
    <t xml:space="preserve">DELGADO CHARLITA Y.   </t>
  </si>
  <si>
    <t>various supplies needed during the conduct of OPLAN Kaagapay sa Kalinaw ug Kalamboan(Oplan KKK) for the 4th quarter of 2025</t>
  </si>
  <si>
    <t xml:space="preserve">DELIDELI, GLENDA O.   </t>
  </si>
  <si>
    <t>Honorarium of Resource Person during the conduct of 1-day Executive course on incident command system for Department of Education - Davao del Norte on Sept. 25, 2025</t>
  </si>
  <si>
    <t xml:space="preserve">GONZALES, JERRY C.   </t>
  </si>
  <si>
    <t>prizes for the Fish Conservation Week Celebration on September 19, 2025</t>
  </si>
  <si>
    <t xml:space="preserve">GRANADA, MARIA ISABEL N. </t>
  </si>
  <si>
    <t>Food Supplies Expenses of Dietary section of PEEDO-DDNH IGACOS Zone for the year 2024</t>
  </si>
  <si>
    <t xml:space="preserve">GULANES, GIOVANNI- I.   </t>
  </si>
  <si>
    <t>honorarium and prizes for the opening of Capitolympics 2025</t>
  </si>
  <si>
    <t>HORTEL, KRISTINE NICOLE P.</t>
  </si>
  <si>
    <t>food subsistence for the use of PHO-LPRRC residents date covered from January 1-31, 2025 (100 residents X 31 days X P 120.00)</t>
  </si>
  <si>
    <t xml:space="preserve">JAYECTIN, ROMMEL B.  </t>
  </si>
  <si>
    <t>travelling expense for the participation to online sports leadership program Cebu City this comming August 19-23, 2025</t>
  </si>
  <si>
    <t xml:space="preserve">JUBAHIB, EDWIN I.   </t>
  </si>
  <si>
    <t>Confidential Fund for the 3rd Quarter of CY 2025 (AUGUST-SEPTEMBER)</t>
  </si>
  <si>
    <t xml:space="preserve">JUNIO, ANSELMO G.   </t>
  </si>
  <si>
    <t>Travelling Exp. during the PEO-1st District Mid-Year Evaluation and Team Building on September 18-19,2025 at Little Boracay, Sta. Maria Davao Occidental and PEO-PDPM Mid Year Evaluation &amp; Team Building</t>
  </si>
  <si>
    <t xml:space="preserve">LABRADOR, ARLAN R.   </t>
  </si>
  <si>
    <t>Honoraria for 3 hair dressers to be use during the conduct of OPLAN Kaagapay sa Kalinaw og Kalamboan (OPLAN KKK) for the month of September-October 2025</t>
  </si>
  <si>
    <t xml:space="preserve">LANDANGANON, GEOFFREY S.  
</t>
  </si>
  <si>
    <t>Food supplies and Other supplies and materials expenses for Tahanan ng Gobernador 2025</t>
  </si>
  <si>
    <t xml:space="preserve">LUMANGTAD JUCYLEN C.   </t>
  </si>
  <si>
    <t>travelling expenses local used during the K-9 Assessment and Selection at Sapang Dayap,Ildefonso,Bulacan and proceed 
to PDEA k-9 Facility at San Jose Del Monte Bulacan on Sept. 11-13,2025</t>
  </si>
  <si>
    <t xml:space="preserve">MALICAY, EDUARDO L.  </t>
  </si>
  <si>
    <t>Cash Advance for CY 2025 Mid-Year Evaluation and Planning on August 22-24, 2025 at Siargao Island, Surigao Del Norte</t>
  </si>
  <si>
    <t xml:space="preserve">MARFE FEVELYN M. </t>
  </si>
  <si>
    <t>Transportation Assistance for indigent Walk-in clients of Davao del Norte</t>
  </si>
  <si>
    <t>Burial  Assistance for Indigent Walk-in Clients of Davao del Norte</t>
  </si>
  <si>
    <t xml:space="preserve">MEJOS, FERNAN REY T.  
</t>
  </si>
  <si>
    <t>prizes of raffle draw for media practitioners and interscholastic competition for students and faculty members during the press freedom month celebration on October 2025</t>
  </si>
  <si>
    <t xml:space="preserve">MIEDES JOEVYNAR M.   </t>
  </si>
  <si>
    <t>MSME Congress 2025 on July 11,2025 at East -Wing activity Center,G-Mall, Tagum City</t>
  </si>
  <si>
    <t xml:space="preserve">MIRAFUENTES JOEFRY C.   </t>
  </si>
  <si>
    <t>various supplies needed during the conduct of Oplan Kaagapay sa Kalinaw ug kalamboan(Oplan KKK) covering the period of September 2025</t>
  </si>
  <si>
    <t xml:space="preserve">OCLARIT, MAY ANNE M.   </t>
  </si>
  <si>
    <t>Cash Advance for the COA Regional Quarterly Convocation on September 1, 2025</t>
  </si>
  <si>
    <t xml:space="preserve">OLANDRIA, GLENN A.  </t>
  </si>
  <si>
    <t>travelling expenses during the Bench Marking, Mid-Year Evaluation and Team building for the PEO-SMAD on September 24-26, 2025 in Malaybalay City, 
Bukidnon Province &amp; Dahilayan Park, Bukidnon and Cagayan De Oro</t>
  </si>
  <si>
    <t xml:space="preserve">OYAO, MARY FLOR P. </t>
  </si>
  <si>
    <t>Training &amp; Travelling Expense during the PEO-QACD Mid Year Evaluation and Team Building for CY 2025 September 11-12, 2025 at Arena Blanca, Britania Surigao Del Sur &amp; PEO-2nd Engineering Dist. @ Playa Del Rosario</t>
  </si>
  <si>
    <t xml:space="preserve">PADILLO, GLAZY L.  </t>
  </si>
  <si>
    <t>Food supplies expenses for the use of Dietary Section of PEEDO-DDNH IGACOS Zone for the year 2025</t>
  </si>
  <si>
    <t xml:space="preserve">PALERO, EDWIN A.  </t>
  </si>
  <si>
    <t>Honorarium for the resource person of the activity: Formulation of the Executive-Legislative Agenda of the Province of Davao del Norte (Phase 1) on September to October 2025</t>
  </si>
  <si>
    <t xml:space="preserve">PAMUGAS, GLORIA EXCELSA  </t>
  </si>
  <si>
    <t>training expense use for Oplan KKK 2025</t>
  </si>
  <si>
    <t xml:space="preserve">PAMUGAS, PANFILO T.  
</t>
  </si>
  <si>
    <t>Prizes and Honorarium to be used during the Family Day Celebration-3rd quarter</t>
  </si>
  <si>
    <t xml:space="preserve">QUIALQUIAL, LEONARDA Y.  </t>
  </si>
  <si>
    <t>Cash Advance for buying &amp; Selling for CY 2025</t>
  </si>
  <si>
    <t xml:space="preserve">RAPISTA, ROSALINDA O. </t>
  </si>
  <si>
    <t>Medicalical Assistance for walk-in indigent clients of Davao del Norte</t>
  </si>
  <si>
    <t>REÑOS, MARICEL B.</t>
  </si>
  <si>
    <t>Food Consumption for use of Women Development Center</t>
  </si>
  <si>
    <t xml:space="preserve">SAM, DONNIE M.  </t>
  </si>
  <si>
    <t>Training expenses on 3-day Privacy Impact Assessment (PIA) Orientation and Privacy Training and Writeshop on September 9-11, 
2025 @ Heroben Hometel, Tagum City</t>
  </si>
  <si>
    <t xml:space="preserve">SANTANDER, CECILIA M. </t>
  </si>
  <si>
    <t>Food Supplies Expenses used of Balay ng Panaghiusa and CSAC Residents, period covered January to December 2025</t>
  </si>
  <si>
    <t xml:space="preserve">SUMAOY, DENNIS A.  </t>
  </si>
  <si>
    <t>Cash Advance for 2025 MidYear performance review and strategic Planning Workshop at Dahilayan adventure Park, Bukidnon Province on August 18-19, 2025 Pursuant to section 465 PAR.B.I&gt;XV of R.A. 7160</t>
  </si>
  <si>
    <t xml:space="preserve">SUMAOY, MONERA A. </t>
  </si>
  <si>
    <t>food supplies expenses for the use of DDNH-Carmen Zone</t>
  </si>
  <si>
    <t xml:space="preserve">TABIL, DRENING A. </t>
  </si>
  <si>
    <t>Food Consumption Expense for the use of Bahay Pag-Asa Residents period covered January to December 2025</t>
  </si>
  <si>
    <t>VALERA, CATHERINE M.</t>
  </si>
  <si>
    <t>Taxes,Duties and Licenses Expenses for the year 2025 used of PEEDO-DDNH Igacos Zone</t>
  </si>
  <si>
    <t xml:space="preserve">CATADMAN, ROSELLER S. </t>
  </si>
  <si>
    <t>Radiation Protection Officers Training Course at Anda Rizal Center (Terraza Melisa), Iñigo St., Davao City on April 4-6, 2025 for DDNH-Kapalong Zone</t>
  </si>
  <si>
    <t xml:space="preserve">LIBUANGAN, JUNE MAE T. </t>
  </si>
  <si>
    <t>travel expenses to attend 30-Day Basic Training Course on Artificial Insemination and Pregnancy Diagnosis for Large Ruminants at Philippine Carabao Center USM, Kabacan, North Cotabato on March 17, 2025</t>
  </si>
  <si>
    <t xml:space="preserve">SUAYBAGUIO, FRITZIE T. </t>
  </si>
  <si>
    <t>Registration fee and travelling expenses for 2025 Philippine Pharmacists Association National Convention on April 23-26, 2025 at Supreme Mall Events Place, Baguio City</t>
  </si>
  <si>
    <t>GEGRIMOSA, AIAH D.</t>
  </si>
  <si>
    <t>training expense for the 74th PSABE Annual National Convention on April 20-25, 2025 at IloIlo City</t>
  </si>
  <si>
    <t xml:space="preserve">PILEGRO MARIA MARGARITA G. </t>
  </si>
  <si>
    <t>travelling and training expenses re: Attending Caraga Bus. Conference and Expo(CBC &amp; E) on April 22-24,2025 at San Jose,Province of Dinagat Islands</t>
  </si>
  <si>
    <t xml:space="preserve">LORILLA, RYAN L.   </t>
  </si>
  <si>
    <t>travel to attend Clinical Micobiology Speciality Training Activity on June 3 to July 29, 2025 at SPMC Davao City for DDNH-KIZ</t>
  </si>
  <si>
    <t xml:space="preserve">ZAMBRANO JULIET CRISTINA M.   
</t>
  </si>
  <si>
    <t>training expenses for the 12th congress and 2025 philippine Agriculturist Summit at SMX convention center in Bacolod City on July 28,2025-August 1,2025</t>
  </si>
  <si>
    <t xml:space="preserve">IBAÑEZ, EUCLID I.  </t>
  </si>
  <si>
    <t>travelling expense in attending the 3rd PSIM Davao Regional Conference at Ritz Hotel Garden Oases BO Obrero, Davao City on August 13-15, 2025</t>
  </si>
  <si>
    <t xml:space="preserve">DAQUIOAG, NOEL S.  </t>
  </si>
  <si>
    <t>Local Travel to attend 3rd Quarter National Board Meeting to Baguio City on August 21-25, 2025</t>
  </si>
  <si>
    <t xml:space="preserve">YGOÑA, CHRISTINE M.   </t>
  </si>
  <si>
    <t>2025 National Conference with the Theme: "Promoting Wood Self-Sufficiency and Biodiversity Conversation" on September 10-14, 2025 at Iloilo Convention Center, Iloilo City</t>
  </si>
  <si>
    <t xml:space="preserve">LAUNIO, LESLIE F.  </t>
  </si>
  <si>
    <t>2025 National Conference with the theme: "Promoting Wood Self-Sufficiency and Biodiversity Conservation" on September 10-14, 2025 at Iloilo Convention Center, Iloilo City</t>
  </si>
  <si>
    <t xml:space="preserve">GUILLAS  CATHERINE C.  </t>
  </si>
  <si>
    <t>2025 National Conference with the Theme: promoting Wood self-sufficiency and Biodiversity Conservation on Sept. 10-14,2025 at Iloilo Convention Center,iloilo City</t>
  </si>
  <si>
    <t xml:space="preserve">GAMAD FLOAN D.  </t>
  </si>
  <si>
    <t>training expenses in attending the 3 day 26th Southern Mindanao Regional Conference 2025 on August 28-30,2025 at SMX Lanang Davao City</t>
  </si>
  <si>
    <t xml:space="preserve">GADIAWARE KIMBERLY A.  </t>
  </si>
  <si>
    <t>Training Expenses in attending the 3 days 26th Southern Mindanao Regional Conference 2025 on August 28-30,2025 at SMX Lanang Davao City</t>
  </si>
  <si>
    <t xml:space="preserve">MERCADO, ETHEL B.   </t>
  </si>
  <si>
    <t>Registration for 2025 National Conference with the theme: "Promoting Wood-Self-Sufficiency and Biodiversity Conservation" on Sept. 10-14, 2025 (virtual)</t>
  </si>
  <si>
    <t xml:space="preserve">VALENCIA, EVER D.  </t>
  </si>
  <si>
    <t>registration for 2025 National Conference with the theme: "Promoting Wood Self-Sufficiency and Biodiversity Conservation" on Sept. 10-14, 2025 (virtual)</t>
  </si>
  <si>
    <t xml:space="preserve">DELA CRUZ, JAYCRIS C.  </t>
  </si>
  <si>
    <t>attend the 36th Philippine Travel Mart (PTM) on Sept. 5-9, 2025 @ SMX Convention Center, Manila</t>
  </si>
  <si>
    <t xml:space="preserve">ALMONTE, ADRIAN ALVIN O.   </t>
  </si>
  <si>
    <t>local travel to attend the 36th Philippine Travel Mart (PTM) on Sept. 5-8, 2025 at SMX Convention Center, Pasay City</t>
  </si>
  <si>
    <t xml:space="preserve">PACLIBAR, CHRISTINE JOAN S.  </t>
  </si>
  <si>
    <t>travelling expenses for attending the Conduct of Healthy Workplace Engagemnet and Mock Validation on Sept. 04-05, 2025 at Davao City</t>
  </si>
  <si>
    <t>GUERRA, MARIE KRIS T.</t>
  </si>
  <si>
    <t xml:space="preserve">ROSALES, ANGELIE C.  </t>
  </si>
  <si>
    <t>VALDEZ, ERLY JOHN D.</t>
  </si>
  <si>
    <t>DILABUAN, JEFFREY RAHIM P.</t>
  </si>
  <si>
    <t>FRANCISCO, JONAR P.</t>
  </si>
  <si>
    <t xml:space="preserve">BUTIHEN, MA. KRISTINA GILDA C. </t>
  </si>
  <si>
    <t>travelling Registration on cash management control system seminar at COA RO-XI on September 9-11, 2025</t>
  </si>
  <si>
    <t xml:space="preserve">ORZALES, DIVINA AMOR L. </t>
  </si>
  <si>
    <t xml:space="preserve">TABIGUE BRYAN V. </t>
  </si>
  <si>
    <t xml:space="preserve">SUMAOY DENNIS A.   </t>
  </si>
  <si>
    <t>attendance to the National Agri-Fishery Investment planning forum on Sept.16-19,2025 in Metro Manila</t>
  </si>
  <si>
    <t xml:space="preserve">JUNTILLA, ODILON G. </t>
  </si>
  <si>
    <t>Travelling and Other Incidental Expenses to be incurred while on official business re.: Attend the National Agri-Fishery Investment Forum on September 16-18, 2025 to be held at the Palacio de Manila</t>
  </si>
  <si>
    <t xml:space="preserve">DABALOS, ANGELINE  </t>
  </si>
  <si>
    <t>travelling expenses during the conduct signing of RROW Documents and Entitlemnet Survey Forms for the Project  Affected Persons (PAPs) of the Proposed Rehabilitation of Sawata-Mamangan FMR</t>
  </si>
  <si>
    <t>GUALBERTO, ELL J RALF T.</t>
  </si>
  <si>
    <t>BATALUNA, ALLEN L.</t>
  </si>
  <si>
    <t xml:space="preserve">CRUZ, ROSELYN A.  </t>
  </si>
  <si>
    <t>payment of travelling expenses in attending the Seminar on Disposal of Government Properties at COA RO XI Training Center, Buhangin, Davao City</t>
  </si>
  <si>
    <t xml:space="preserve">CATALAN, FLOPONE ROYLE A.    </t>
  </si>
  <si>
    <t>training expenses while attending the National Movement of Young Legislators (NMYL) simultaneous Regional and Provincial Assembly and 
Reorganization of NMYL Local Chapters for Region 11</t>
  </si>
  <si>
    <t>MANUEL, JOCELYN F.</t>
  </si>
  <si>
    <t>PAQUIBOT, JEOFREY A.</t>
  </si>
  <si>
    <t>QUITORAS, ALVIN A.</t>
  </si>
  <si>
    <t>attend the seminar on Disposal of Government Properties on September 16-18, 2025 at COA RO-XI Training Center, Buhangin, Davao City</t>
  </si>
  <si>
    <t xml:space="preserve">SAYA  ALEX L.  </t>
  </si>
  <si>
    <t>training during the conduct of signing  of PROW documents and entitlement survey forms for the Project affected persons (PAPs) of the Proposed Rehabilitation  of Sawata-Mamangan FMR with Bridge a PRDP Scale-up project</t>
  </si>
  <si>
    <t>BATULANON, JHON RYAN O.</t>
  </si>
  <si>
    <t xml:space="preserve">TIMBOL, EDGARDO III </t>
  </si>
  <si>
    <t>LIMBAGA NAJEL G.</t>
  </si>
  <si>
    <t>GULA, KARL DANIEL C.</t>
  </si>
  <si>
    <t xml:space="preserve">MAGLANTAY, JOEL R  </t>
  </si>
  <si>
    <t>attending the 24th Human Resource and Skills Development (HRSD) Conference at Apo View Hotel, Davao City on Sept. 19-20, 2025</t>
  </si>
  <si>
    <t xml:space="preserve">PAMUGAS, GLORIA EXCELSA S.  </t>
  </si>
  <si>
    <t>attend the 24th Human Resource and Skills Development (HRSD) Conference at Apo View Hotel, Davao City on September 19-20, 2025</t>
  </si>
  <si>
    <t xml:space="preserve">SENO, JOSEPH NEIL R.    </t>
  </si>
  <si>
    <t>travelling expenses in attending the conduct of Healthy workplace Egagement and Mock Validation on Sept. 4-5,2025 at Davao City</t>
  </si>
  <si>
    <t xml:space="preserve">AMOSORA, REYNALDO B.   </t>
  </si>
  <si>
    <t>Travelling expense during the conduct of Handa Pilipinas: Innovations in Climate &amp; Disaster Resillience Nationwide Exposition 2025 on Sept 23-25, 2025 at Zamboanga City</t>
  </si>
  <si>
    <t xml:space="preserve">ROSILLO, ERIC R. </t>
  </si>
  <si>
    <t xml:space="preserve">JAVIER, MELVIN ROY A. </t>
  </si>
  <si>
    <t xml:space="preserve">MASINARANG, MANGGOB REVO N. </t>
  </si>
  <si>
    <t xml:space="preserve">PAÑA, JIMCROCE S. </t>
  </si>
  <si>
    <t xml:space="preserve">DELIDELI, GLENDA O. </t>
  </si>
  <si>
    <t xml:space="preserve">ESPRA EVELYN G.   </t>
  </si>
  <si>
    <t>travelling expenses and registration fee in attending the 2025 MUNTAP National Convention and Seminar-Workshop at SMX Convention Center,SM Lanang, Davao City on Spetember 23-26,2025</t>
  </si>
  <si>
    <t>BENTINGANAN, JOSYLENE S.</t>
  </si>
  <si>
    <t xml:space="preserve">MACLA, REHAM   </t>
  </si>
  <si>
    <t>attend &amp; assist BM Macla institutional strenghtening of indigenous political structure (IP`s) and Local Project Management Implementation unit (LPMIU) for Pilot Ads on October 1&amp;3, 2025 at Eden Nature Part</t>
  </si>
  <si>
    <t xml:space="preserve">MANALO, IRISH C.   </t>
  </si>
  <si>
    <t>Training Expense (Registration) and Travelling Expense for the Cacao Production and Post Harvest Immersion Training on September 30- October 3, 2025 at 
Makilala, Cotabato City</t>
  </si>
  <si>
    <t xml:space="preserve">PLAYDA  ANALIA G.   </t>
  </si>
  <si>
    <t>the Philippine Federation of Local councils of Women 20th Annual General Assembly on October 22-24,2025 at Azalea Hotel &amp; Residences,Baguio City</t>
  </si>
  <si>
    <t xml:space="preserve">MIEDES, JOEVYNAR M.  </t>
  </si>
  <si>
    <t>travelling expenses for Agribusiness Assistance Diviision (AMAD) Agrilink 2025 on Oct. 2-4, 2025 at World Trade Center, Pasay City</t>
  </si>
  <si>
    <t>GULANES, ALPHABET G.</t>
  </si>
  <si>
    <t>MACLA, MOHAMMAD NASSEFH R.</t>
  </si>
  <si>
    <t>MONTERO, ARNEL 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</si>
</sst>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/d/yyyy;@"/>
    <numFmt numFmtId="165" formatCode="[$-409]d\-mmm\-yy;@"/>
    <numFmt numFmtId="166" formatCode="[$-409]d\-mmm\-yy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8"/>
      <name val="Arial"/>
      <family val="2"/>
    </font>
    <font>
      <sz val="7.5"/>
      <color theme="1"/>
      <name val="Arial"/>
      <family val="2"/>
    </font>
    <font>
      <b/>
      <sz val="8"/>
      <name val="Arial"/>
      <family val="2"/>
    </font>
    <font>
      <b/>
      <u/>
      <sz val="10"/>
      <color theme="1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u/>
      <sz val="11"/>
      <name val="Arial"/>
      <family val="2"/>
    </font>
    <font>
      <sz val="7.5"/>
      <name val="Arial"/>
      <family val="2"/>
    </font>
    <font>
      <sz val="8"/>
      <color indexed="8"/>
      <name val="Calibri Light"/>
      <family val="2"/>
      <scheme val="major"/>
    </font>
    <font>
      <sz val="7"/>
      <name val="Arial"/>
      <family val="2"/>
    </font>
    <font>
      <sz val="8"/>
      <name val="Calibri Light"/>
      <family val="2"/>
      <scheme val="major"/>
    </font>
    <font>
      <sz val="10"/>
      <color indexed="8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0"/>
      <color theme="1"/>
      <name val="Arial"/>
      <family val="2"/>
    </font>
    <font>
      <sz val="9"/>
      <color theme="1"/>
      <name val="Calibri Light"/>
      <family val="2"/>
      <scheme val="major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7" fillId="0" borderId="0" applyFont="0" applyFill="0" applyBorder="0" applyAlignment="0" applyProtection="0"/>
  </cellStyleXfs>
  <cellXfs count="115">
    <xf numFmtId="0" fontId="0" fillId="0" borderId="0" xfId="0"/>
    <xf numFmtId="0" fontId="6" fillId="0" borderId="0" xfId="2" applyFont="1" applyAlignment="1">
      <alignment wrapText="1"/>
    </xf>
    <xf numFmtId="0" fontId="6" fillId="0" borderId="0" xfId="2" applyFont="1" applyAlignment="1">
      <alignment horizontal="left" wrapText="1"/>
    </xf>
    <xf numFmtId="0" fontId="3" fillId="0" borderId="0" xfId="0" applyFont="1"/>
    <xf numFmtId="39" fontId="11" fillId="0" borderId="2" xfId="0" applyNumberFormat="1" applyFont="1" applyBorder="1" applyAlignment="1">
      <alignment vertical="center"/>
    </xf>
    <xf numFmtId="0" fontId="5" fillId="0" borderId="0" xfId="2" applyFont="1" applyAlignment="1">
      <alignment horizontal="left" wrapText="1"/>
    </xf>
    <xf numFmtId="0" fontId="4" fillId="0" borderId="0" xfId="2"/>
    <xf numFmtId="0" fontId="7" fillId="0" borderId="0" xfId="0" applyFont="1"/>
    <xf numFmtId="0" fontId="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8" fillId="0" borderId="2" xfId="0" applyFont="1" applyBorder="1" applyAlignment="1">
      <alignment vertical="center"/>
    </xf>
    <xf numFmtId="164" fontId="6" fillId="0" borderId="0" xfId="2" applyNumberFormat="1" applyFont="1" applyAlignment="1">
      <alignment horizontal="right" wrapText="1"/>
    </xf>
    <xf numFmtId="164" fontId="3" fillId="0" borderId="0" xfId="0" applyNumberFormat="1" applyFont="1" applyAlignment="1">
      <alignment horizontal="right"/>
    </xf>
    <xf numFmtId="0" fontId="18" fillId="0" borderId="5" xfId="0" applyFont="1" applyBorder="1" applyAlignment="1">
      <alignment vertical="center" wrapText="1"/>
    </xf>
    <xf numFmtId="16" fontId="21" fillId="0" borderId="2" xfId="0" applyNumberFormat="1" applyFont="1" applyFill="1" applyBorder="1" applyAlignment="1" applyProtection="1"/>
    <xf numFmtId="0" fontId="21" fillId="0" borderId="2" xfId="0" applyNumberFormat="1" applyFont="1" applyFill="1" applyBorder="1" applyAlignment="1" applyProtection="1">
      <alignment wrapText="1"/>
    </xf>
    <xf numFmtId="0" fontId="7" fillId="0" borderId="0" xfId="0" applyFont="1" applyAlignment="1"/>
    <xf numFmtId="0" fontId="22" fillId="0" borderId="0" xfId="2" applyFont="1"/>
    <xf numFmtId="0" fontId="21" fillId="0" borderId="0" xfId="0" applyFont="1"/>
    <xf numFmtId="0" fontId="22" fillId="0" borderId="0" xfId="0" applyFont="1"/>
    <xf numFmtId="16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1" fillId="0" borderId="5" xfId="0" applyNumberFormat="1" applyFont="1" applyFill="1" applyBorder="1" applyAlignment="1" applyProtection="1">
      <alignment wrapText="1"/>
    </xf>
    <xf numFmtId="39" fontId="21" fillId="0" borderId="2" xfId="0" applyNumberFormat="1" applyFont="1" applyBorder="1" applyAlignment="1">
      <alignment horizontal="right" vertical="center"/>
    </xf>
    <xf numFmtId="39" fontId="21" fillId="0" borderId="5" xfId="0" applyNumberFormat="1" applyFont="1" applyBorder="1" applyAlignment="1">
      <alignment horizontal="right" vertical="center"/>
    </xf>
    <xf numFmtId="16" fontId="21" fillId="0" borderId="5" xfId="0" applyNumberFormat="1" applyFont="1" applyFill="1" applyBorder="1" applyAlignment="1" applyProtection="1"/>
    <xf numFmtId="0" fontId="0" fillId="0" borderId="0" xfId="0" applyAlignment="1">
      <alignment wrapText="1"/>
    </xf>
    <xf numFmtId="16" fontId="18" fillId="0" borderId="5" xfId="0" applyNumberFormat="1" applyFont="1" applyFill="1" applyBorder="1" applyAlignment="1" applyProtection="1"/>
    <xf numFmtId="16" fontId="18" fillId="0" borderId="0" xfId="0" applyNumberFormat="1" applyFont="1" applyFill="1" applyBorder="1" applyAlignment="1" applyProtection="1"/>
    <xf numFmtId="39" fontId="11" fillId="0" borderId="0" xfId="0" applyNumberFormat="1" applyFont="1" applyBorder="1" applyAlignment="1">
      <alignment vertical="center"/>
    </xf>
    <xf numFmtId="0" fontId="4" fillId="0" borderId="0" xfId="0" applyFont="1" applyAlignment="1"/>
    <xf numFmtId="4" fontId="4" fillId="0" borderId="0" xfId="0" applyNumberFormat="1" applyFont="1" applyAlignment="1"/>
    <xf numFmtId="0" fontId="24" fillId="0" borderId="0" xfId="2" applyFont="1" applyAlignment="1">
      <alignment horizontal="left"/>
    </xf>
    <xf numFmtId="0" fontId="24" fillId="0" borderId="0" xfId="2" applyFont="1" applyAlignment="1"/>
    <xf numFmtId="0" fontId="14" fillId="0" borderId="0" xfId="0" applyFont="1" applyAlignment="1"/>
    <xf numFmtId="0" fontId="4" fillId="0" borderId="0" xfId="2" applyFont="1" applyAlignment="1">
      <alignment horizontal="left" vertical="top" wrapText="1"/>
    </xf>
    <xf numFmtId="0" fontId="21" fillId="0" borderId="0" xfId="0" applyNumberFormat="1" applyFont="1" applyFill="1" applyBorder="1" applyAlignment="1" applyProtection="1">
      <alignment wrapText="1"/>
    </xf>
    <xf numFmtId="43" fontId="4" fillId="0" borderId="0" xfId="1" applyFont="1" applyBorder="1" applyAlignment="1">
      <alignment horizontal="left" vertical="top" wrapText="1"/>
    </xf>
    <xf numFmtId="43" fontId="20" fillId="0" borderId="2" xfId="1" applyFont="1" applyFill="1" applyBorder="1" applyAlignment="1">
      <alignment vertical="top"/>
    </xf>
    <xf numFmtId="0" fontId="21" fillId="0" borderId="2" xfId="0" applyNumberFormat="1" applyFont="1" applyFill="1" applyBorder="1" applyAlignment="1" applyProtection="1">
      <alignment horizontal="left" vertical="top" wrapText="1"/>
    </xf>
    <xf numFmtId="43" fontId="20" fillId="0" borderId="2" xfId="1" applyFont="1" applyFill="1" applyBorder="1" applyAlignment="1">
      <alignment horizontal="left" vertical="top" wrapText="1"/>
    </xf>
    <xf numFmtId="0" fontId="26" fillId="0" borderId="0" xfId="0" applyFont="1" applyAlignment="1"/>
    <xf numFmtId="0" fontId="3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5" fillId="0" borderId="0" xfId="2" applyFont="1" applyAlignment="1">
      <alignment horizontal="left"/>
    </xf>
    <xf numFmtId="0" fontId="6" fillId="0" borderId="0" xfId="2" applyFont="1" applyAlignment="1">
      <alignment horizontal="left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5" fillId="0" borderId="6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25" fillId="0" borderId="5" xfId="0" applyFont="1" applyBorder="1" applyAlignment="1">
      <alignment vertical="center"/>
    </xf>
    <xf numFmtId="164" fontId="6" fillId="0" borderId="6" xfId="0" applyNumberFormat="1" applyFont="1" applyBorder="1" applyAlignment="1">
      <alignment horizontal="right" vertical="center"/>
    </xf>
    <xf numFmtId="164" fontId="6" fillId="0" borderId="7" xfId="0" applyNumberFormat="1" applyFont="1" applyBorder="1" applyAlignment="1">
      <alignment horizontal="right" vertical="center"/>
    </xf>
    <xf numFmtId="164" fontId="6" fillId="0" borderId="5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2" applyFont="1" applyAlignment="1">
      <alignment horizontal="left"/>
    </xf>
    <xf numFmtId="0" fontId="6" fillId="0" borderId="0" xfId="2" applyFont="1" applyAlignment="1">
      <alignment horizontal="left"/>
    </xf>
    <xf numFmtId="166" fontId="18" fillId="0" borderId="2" xfId="0" applyNumberFormat="1" applyFont="1" applyFill="1" applyBorder="1" applyAlignment="1" applyProtection="1"/>
    <xf numFmtId="0" fontId="18" fillId="0" borderId="2" xfId="0" applyNumberFormat="1" applyFont="1" applyFill="1" applyBorder="1" applyAlignment="1" applyProtection="1">
      <alignment wrapText="1"/>
    </xf>
    <xf numFmtId="39" fontId="18" fillId="0" borderId="2" xfId="0" applyNumberFormat="1" applyFont="1" applyBorder="1" applyAlignment="1">
      <alignment horizontal="right"/>
    </xf>
    <xf numFmtId="0" fontId="18" fillId="0" borderId="2" xfId="0" applyFont="1" applyBorder="1" applyAlignment="1"/>
    <xf numFmtId="0" fontId="18" fillId="0" borderId="2" xfId="0" applyFont="1" applyBorder="1" applyAlignment="1">
      <alignment wrapText="1"/>
    </xf>
    <xf numFmtId="166" fontId="18" fillId="0" borderId="2" xfId="0" applyNumberFormat="1" applyFont="1" applyBorder="1" applyAlignment="1">
      <alignment wrapText="1"/>
    </xf>
    <xf numFmtId="165" fontId="18" fillId="0" borderId="2" xfId="0" applyNumberFormat="1" applyFont="1" applyBorder="1" applyAlignment="1">
      <alignment wrapText="1"/>
    </xf>
    <xf numFmtId="166" fontId="18" fillId="0" borderId="5" xfId="0" applyNumberFormat="1" applyFont="1" applyFill="1" applyBorder="1" applyAlignment="1" applyProtection="1"/>
    <xf numFmtId="39" fontId="18" fillId="0" borderId="2" xfId="0" applyNumberFormat="1" applyFont="1" applyBorder="1" applyAlignment="1">
      <alignment horizontal="left" wrapText="1"/>
    </xf>
    <xf numFmtId="39" fontId="18" fillId="0" borderId="5" xfId="0" applyNumberFormat="1" applyFont="1" applyBorder="1" applyAlignment="1">
      <alignment horizontal="left" wrapText="1"/>
    </xf>
    <xf numFmtId="0" fontId="18" fillId="0" borderId="5" xfId="0" applyNumberFormat="1" applyFont="1" applyFill="1" applyBorder="1" applyAlignment="1" applyProtection="1">
      <alignment wrapText="1"/>
    </xf>
    <xf numFmtId="0" fontId="14" fillId="0" borderId="6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8" fillId="0" borderId="5" xfId="0" applyFont="1" applyBorder="1" applyAlignment="1"/>
    <xf numFmtId="39" fontId="18" fillId="0" borderId="5" xfId="0" applyNumberFormat="1" applyFont="1" applyBorder="1" applyAlignment="1">
      <alignment horizontal="right"/>
    </xf>
    <xf numFmtId="0" fontId="18" fillId="0" borderId="5" xfId="0" applyFont="1" applyBorder="1" applyAlignment="1">
      <alignment wrapText="1"/>
    </xf>
    <xf numFmtId="0" fontId="21" fillId="0" borderId="2" xfId="0" applyFont="1" applyBorder="1" applyAlignment="1"/>
    <xf numFmtId="39" fontId="21" fillId="0" borderId="2" xfId="0" applyNumberFormat="1" applyFont="1" applyBorder="1" applyAlignment="1">
      <alignment horizontal="right"/>
    </xf>
    <xf numFmtId="165" fontId="21" fillId="0" borderId="2" xfId="0" applyNumberFormat="1" applyFont="1" applyFill="1" applyBorder="1" applyAlignment="1" applyProtection="1"/>
    <xf numFmtId="0" fontId="21" fillId="0" borderId="5" xfId="0" applyFont="1" applyBorder="1" applyAlignment="1"/>
    <xf numFmtId="39" fontId="21" fillId="0" borderId="5" xfId="0" applyNumberFormat="1" applyFont="1" applyBorder="1" applyAlignment="1">
      <alignment horizontal="right"/>
    </xf>
    <xf numFmtId="0" fontId="21" fillId="0" borderId="0" xfId="0" applyFont="1" applyBorder="1" applyAlignment="1"/>
    <xf numFmtId="39" fontId="21" fillId="0" borderId="0" xfId="0" applyNumberFormat="1" applyFont="1" applyBorder="1" applyAlignment="1">
      <alignment horizontal="right"/>
    </xf>
    <xf numFmtId="0" fontId="4" fillId="0" borderId="0" xfId="2" applyAlignment="1"/>
    <xf numFmtId="0" fontId="19" fillId="0" borderId="2" xfId="0" applyFont="1" applyBorder="1" applyAlignment="1">
      <alignment horizontal="center"/>
    </xf>
    <xf numFmtId="43" fontId="18" fillId="0" borderId="2" xfId="1" applyFont="1" applyFill="1" applyBorder="1" applyAlignment="1">
      <alignment horizontal="right"/>
    </xf>
    <xf numFmtId="43" fontId="18" fillId="0" borderId="2" xfId="1" applyFont="1" applyFill="1" applyBorder="1" applyAlignment="1">
      <alignment horizontal="left" wrapText="1"/>
    </xf>
    <xf numFmtId="39" fontId="11" fillId="0" borderId="2" xfId="0" applyNumberFormat="1" applyFont="1" applyBorder="1" applyAlignment="1"/>
    <xf numFmtId="39" fontId="11" fillId="0" borderId="0" xfId="0" applyNumberFormat="1" applyFont="1" applyBorder="1" applyAlignment="1"/>
    <xf numFmtId="0" fontId="8" fillId="0" borderId="0" xfId="0" applyFont="1" applyAlignment="1"/>
    <xf numFmtId="43" fontId="8" fillId="0" borderId="0" xfId="1" applyFont="1" applyAlignment="1"/>
    <xf numFmtId="43" fontId="8" fillId="0" borderId="0" xfId="0" applyNumberFormat="1" applyFont="1" applyAlignment="1"/>
    <xf numFmtId="0" fontId="17" fillId="0" borderId="2" xfId="0" applyFont="1" applyBorder="1" applyAlignment="1">
      <alignment horizontal="center"/>
    </xf>
    <xf numFmtId="43" fontId="20" fillId="0" borderId="2" xfId="1" applyFont="1" applyFill="1" applyBorder="1" applyAlignment="1"/>
    <xf numFmtId="43" fontId="20" fillId="0" borderId="2" xfId="1" applyFont="1" applyFill="1" applyBorder="1" applyAlignment="1">
      <alignment horizontal="left" wrapText="1"/>
    </xf>
    <xf numFmtId="0" fontId="6" fillId="0" borderId="0" xfId="2" applyFont="1" applyAlignment="1"/>
    <xf numFmtId="43" fontId="6" fillId="0" borderId="0" xfId="3" applyFont="1" applyAlignment="1"/>
    <xf numFmtId="39" fontId="9" fillId="0" borderId="0" xfId="0" applyNumberFormat="1" applyFont="1" applyAlignment="1"/>
    <xf numFmtId="166" fontId="18" fillId="0" borderId="5" xfId="0" applyNumberFormat="1" applyFont="1" applyBorder="1" applyAlignment="1">
      <alignment wrapText="1"/>
    </xf>
    <xf numFmtId="165" fontId="18" fillId="0" borderId="5" xfId="0" applyNumberFormat="1" applyFont="1" applyBorder="1" applyAlignment="1">
      <alignment wrapText="1"/>
    </xf>
  </cellXfs>
  <cellStyles count="4">
    <cellStyle name="Comma" xfId="1" builtinId="3"/>
    <cellStyle name="Comma 2" xfId="3" xr:uid="{D576A850-A7B4-478B-A360-2D3100FC2B87}"/>
    <cellStyle name="Normal" xfId="0" builtinId="0"/>
    <cellStyle name="Normal 2" xfId="2" xr:uid="{703D6BCE-80FA-4B0B-87C4-A6F28D9A28B2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CE30C-F717-4930-AB79-285505C915A4}">
  <dimension ref="A1:M129"/>
  <sheetViews>
    <sheetView tabSelected="1" topLeftCell="A16" zoomScaleNormal="100" zoomScaleSheetLayoutView="85" workbookViewId="0">
      <selection activeCell="E115" sqref="E115:G115"/>
    </sheetView>
  </sheetViews>
  <sheetFormatPr defaultColWidth="9" defaultRowHeight="15" customHeight="1" x14ac:dyDescent="0.2"/>
  <cols>
    <col min="1" max="1" width="24.140625" style="39" customWidth="1"/>
    <col min="2" max="2" width="12" style="35" customWidth="1"/>
    <col min="3" max="3" width="9.85546875" style="16" customWidth="1"/>
    <col min="4" max="4" width="34.140625" style="13" customWidth="1"/>
    <col min="5" max="5" width="10.5703125" style="104" customWidth="1"/>
    <col min="6" max="6" width="11.5703125" style="104" customWidth="1"/>
    <col min="7" max="7" width="11" style="104" customWidth="1"/>
    <col min="8" max="8" width="8.7109375" style="104" customWidth="1"/>
    <col min="9" max="9" width="9.5703125" style="3" customWidth="1"/>
    <col min="10" max="10" width="11" style="3" customWidth="1"/>
    <col min="11" max="11" width="9" style="3"/>
    <col min="12" max="13" width="9" style="23"/>
    <col min="14" max="14" width="12.85546875" style="3" bestFit="1" customWidth="1"/>
    <col min="15" max="256" width="9" style="3"/>
    <col min="257" max="257" width="23.42578125" style="3" customWidth="1"/>
    <col min="258" max="258" width="11.5703125" style="3" customWidth="1"/>
    <col min="259" max="259" width="9.42578125" style="3" customWidth="1"/>
    <col min="260" max="260" width="45" style="3" customWidth="1"/>
    <col min="261" max="261" width="12.42578125" style="3" customWidth="1"/>
    <col min="262" max="265" width="11.5703125" style="3" customWidth="1"/>
    <col min="266" max="266" width="11.85546875" style="3" customWidth="1"/>
    <col min="267" max="269" width="9" style="3"/>
    <col min="270" max="270" width="12.85546875" style="3" bestFit="1" customWidth="1"/>
    <col min="271" max="512" width="9" style="3"/>
    <col min="513" max="513" width="23.42578125" style="3" customWidth="1"/>
    <col min="514" max="514" width="11.5703125" style="3" customWidth="1"/>
    <col min="515" max="515" width="9.42578125" style="3" customWidth="1"/>
    <col min="516" max="516" width="45" style="3" customWidth="1"/>
    <col min="517" max="517" width="12.42578125" style="3" customWidth="1"/>
    <col min="518" max="521" width="11.5703125" style="3" customWidth="1"/>
    <col min="522" max="522" width="11.85546875" style="3" customWidth="1"/>
    <col min="523" max="525" width="9" style="3"/>
    <col min="526" max="526" width="12.85546875" style="3" bestFit="1" customWidth="1"/>
    <col min="527" max="768" width="9" style="3"/>
    <col min="769" max="769" width="23.42578125" style="3" customWidth="1"/>
    <col min="770" max="770" width="11.5703125" style="3" customWidth="1"/>
    <col min="771" max="771" width="9.42578125" style="3" customWidth="1"/>
    <col min="772" max="772" width="45" style="3" customWidth="1"/>
    <col min="773" max="773" width="12.42578125" style="3" customWidth="1"/>
    <col min="774" max="777" width="11.5703125" style="3" customWidth="1"/>
    <col min="778" max="778" width="11.85546875" style="3" customWidth="1"/>
    <col min="779" max="781" width="9" style="3"/>
    <col min="782" max="782" width="12.85546875" style="3" bestFit="1" customWidth="1"/>
    <col min="783" max="1024" width="9" style="3"/>
    <col min="1025" max="1025" width="23.42578125" style="3" customWidth="1"/>
    <col min="1026" max="1026" width="11.5703125" style="3" customWidth="1"/>
    <col min="1027" max="1027" width="9.42578125" style="3" customWidth="1"/>
    <col min="1028" max="1028" width="45" style="3" customWidth="1"/>
    <col min="1029" max="1029" width="12.42578125" style="3" customWidth="1"/>
    <col min="1030" max="1033" width="11.5703125" style="3" customWidth="1"/>
    <col min="1034" max="1034" width="11.85546875" style="3" customWidth="1"/>
    <col min="1035" max="1037" width="9" style="3"/>
    <col min="1038" max="1038" width="12.85546875" style="3" bestFit="1" customWidth="1"/>
    <col min="1039" max="1280" width="9" style="3"/>
    <col min="1281" max="1281" width="23.42578125" style="3" customWidth="1"/>
    <col min="1282" max="1282" width="11.5703125" style="3" customWidth="1"/>
    <col min="1283" max="1283" width="9.42578125" style="3" customWidth="1"/>
    <col min="1284" max="1284" width="45" style="3" customWidth="1"/>
    <col min="1285" max="1285" width="12.42578125" style="3" customWidth="1"/>
    <col min="1286" max="1289" width="11.5703125" style="3" customWidth="1"/>
    <col min="1290" max="1290" width="11.85546875" style="3" customWidth="1"/>
    <col min="1291" max="1293" width="9" style="3"/>
    <col min="1294" max="1294" width="12.85546875" style="3" bestFit="1" customWidth="1"/>
    <col min="1295" max="1536" width="9" style="3"/>
    <col min="1537" max="1537" width="23.42578125" style="3" customWidth="1"/>
    <col min="1538" max="1538" width="11.5703125" style="3" customWidth="1"/>
    <col min="1539" max="1539" width="9.42578125" style="3" customWidth="1"/>
    <col min="1540" max="1540" width="45" style="3" customWidth="1"/>
    <col min="1541" max="1541" width="12.42578125" style="3" customWidth="1"/>
    <col min="1542" max="1545" width="11.5703125" style="3" customWidth="1"/>
    <col min="1546" max="1546" width="11.85546875" style="3" customWidth="1"/>
    <col min="1547" max="1549" width="9" style="3"/>
    <col min="1550" max="1550" width="12.85546875" style="3" bestFit="1" customWidth="1"/>
    <col min="1551" max="1792" width="9" style="3"/>
    <col min="1793" max="1793" width="23.42578125" style="3" customWidth="1"/>
    <col min="1794" max="1794" width="11.5703125" style="3" customWidth="1"/>
    <col min="1795" max="1795" width="9.42578125" style="3" customWidth="1"/>
    <col min="1796" max="1796" width="45" style="3" customWidth="1"/>
    <col min="1797" max="1797" width="12.42578125" style="3" customWidth="1"/>
    <col min="1798" max="1801" width="11.5703125" style="3" customWidth="1"/>
    <col min="1802" max="1802" width="11.85546875" style="3" customWidth="1"/>
    <col min="1803" max="1805" width="9" style="3"/>
    <col min="1806" max="1806" width="12.85546875" style="3" bestFit="1" customWidth="1"/>
    <col min="1807" max="2048" width="9" style="3"/>
    <col min="2049" max="2049" width="23.42578125" style="3" customWidth="1"/>
    <col min="2050" max="2050" width="11.5703125" style="3" customWidth="1"/>
    <col min="2051" max="2051" width="9.42578125" style="3" customWidth="1"/>
    <col min="2052" max="2052" width="45" style="3" customWidth="1"/>
    <col min="2053" max="2053" width="12.42578125" style="3" customWidth="1"/>
    <col min="2054" max="2057" width="11.5703125" style="3" customWidth="1"/>
    <col min="2058" max="2058" width="11.85546875" style="3" customWidth="1"/>
    <col min="2059" max="2061" width="9" style="3"/>
    <col min="2062" max="2062" width="12.85546875" style="3" bestFit="1" customWidth="1"/>
    <col min="2063" max="2304" width="9" style="3"/>
    <col min="2305" max="2305" width="23.42578125" style="3" customWidth="1"/>
    <col min="2306" max="2306" width="11.5703125" style="3" customWidth="1"/>
    <col min="2307" max="2307" width="9.42578125" style="3" customWidth="1"/>
    <col min="2308" max="2308" width="45" style="3" customWidth="1"/>
    <col min="2309" max="2309" width="12.42578125" style="3" customWidth="1"/>
    <col min="2310" max="2313" width="11.5703125" style="3" customWidth="1"/>
    <col min="2314" max="2314" width="11.85546875" style="3" customWidth="1"/>
    <col min="2315" max="2317" width="9" style="3"/>
    <col min="2318" max="2318" width="12.85546875" style="3" bestFit="1" customWidth="1"/>
    <col min="2319" max="2560" width="9" style="3"/>
    <col min="2561" max="2561" width="23.42578125" style="3" customWidth="1"/>
    <col min="2562" max="2562" width="11.5703125" style="3" customWidth="1"/>
    <col min="2563" max="2563" width="9.42578125" style="3" customWidth="1"/>
    <col min="2564" max="2564" width="45" style="3" customWidth="1"/>
    <col min="2565" max="2565" width="12.42578125" style="3" customWidth="1"/>
    <col min="2566" max="2569" width="11.5703125" style="3" customWidth="1"/>
    <col min="2570" max="2570" width="11.85546875" style="3" customWidth="1"/>
    <col min="2571" max="2573" width="9" style="3"/>
    <col min="2574" max="2574" width="12.85546875" style="3" bestFit="1" customWidth="1"/>
    <col min="2575" max="2816" width="9" style="3"/>
    <col min="2817" max="2817" width="23.42578125" style="3" customWidth="1"/>
    <col min="2818" max="2818" width="11.5703125" style="3" customWidth="1"/>
    <col min="2819" max="2819" width="9.42578125" style="3" customWidth="1"/>
    <col min="2820" max="2820" width="45" style="3" customWidth="1"/>
    <col min="2821" max="2821" width="12.42578125" style="3" customWidth="1"/>
    <col min="2822" max="2825" width="11.5703125" style="3" customWidth="1"/>
    <col min="2826" max="2826" width="11.85546875" style="3" customWidth="1"/>
    <col min="2827" max="2829" width="9" style="3"/>
    <col min="2830" max="2830" width="12.85546875" style="3" bestFit="1" customWidth="1"/>
    <col min="2831" max="3072" width="9" style="3"/>
    <col min="3073" max="3073" width="23.42578125" style="3" customWidth="1"/>
    <col min="3074" max="3074" width="11.5703125" style="3" customWidth="1"/>
    <col min="3075" max="3075" width="9.42578125" style="3" customWidth="1"/>
    <col min="3076" max="3076" width="45" style="3" customWidth="1"/>
    <col min="3077" max="3077" width="12.42578125" style="3" customWidth="1"/>
    <col min="3078" max="3081" width="11.5703125" style="3" customWidth="1"/>
    <col min="3082" max="3082" width="11.85546875" style="3" customWidth="1"/>
    <col min="3083" max="3085" width="9" style="3"/>
    <col min="3086" max="3086" width="12.85546875" style="3" bestFit="1" customWidth="1"/>
    <col min="3087" max="3328" width="9" style="3"/>
    <col min="3329" max="3329" width="23.42578125" style="3" customWidth="1"/>
    <col min="3330" max="3330" width="11.5703125" style="3" customWidth="1"/>
    <col min="3331" max="3331" width="9.42578125" style="3" customWidth="1"/>
    <col min="3332" max="3332" width="45" style="3" customWidth="1"/>
    <col min="3333" max="3333" width="12.42578125" style="3" customWidth="1"/>
    <col min="3334" max="3337" width="11.5703125" style="3" customWidth="1"/>
    <col min="3338" max="3338" width="11.85546875" style="3" customWidth="1"/>
    <col min="3339" max="3341" width="9" style="3"/>
    <col min="3342" max="3342" width="12.85546875" style="3" bestFit="1" customWidth="1"/>
    <col min="3343" max="3584" width="9" style="3"/>
    <col min="3585" max="3585" width="23.42578125" style="3" customWidth="1"/>
    <col min="3586" max="3586" width="11.5703125" style="3" customWidth="1"/>
    <col min="3587" max="3587" width="9.42578125" style="3" customWidth="1"/>
    <col min="3588" max="3588" width="45" style="3" customWidth="1"/>
    <col min="3589" max="3589" width="12.42578125" style="3" customWidth="1"/>
    <col min="3590" max="3593" width="11.5703125" style="3" customWidth="1"/>
    <col min="3594" max="3594" width="11.85546875" style="3" customWidth="1"/>
    <col min="3595" max="3597" width="9" style="3"/>
    <col min="3598" max="3598" width="12.85546875" style="3" bestFit="1" customWidth="1"/>
    <col min="3599" max="3840" width="9" style="3"/>
    <col min="3841" max="3841" width="23.42578125" style="3" customWidth="1"/>
    <col min="3842" max="3842" width="11.5703125" style="3" customWidth="1"/>
    <col min="3843" max="3843" width="9.42578125" style="3" customWidth="1"/>
    <col min="3844" max="3844" width="45" style="3" customWidth="1"/>
    <col min="3845" max="3845" width="12.42578125" style="3" customWidth="1"/>
    <col min="3846" max="3849" width="11.5703125" style="3" customWidth="1"/>
    <col min="3850" max="3850" width="11.85546875" style="3" customWidth="1"/>
    <col min="3851" max="3853" width="9" style="3"/>
    <col min="3854" max="3854" width="12.85546875" style="3" bestFit="1" customWidth="1"/>
    <col min="3855" max="4096" width="9" style="3"/>
    <col min="4097" max="4097" width="23.42578125" style="3" customWidth="1"/>
    <col min="4098" max="4098" width="11.5703125" style="3" customWidth="1"/>
    <col min="4099" max="4099" width="9.42578125" style="3" customWidth="1"/>
    <col min="4100" max="4100" width="45" style="3" customWidth="1"/>
    <col min="4101" max="4101" width="12.42578125" style="3" customWidth="1"/>
    <col min="4102" max="4105" width="11.5703125" style="3" customWidth="1"/>
    <col min="4106" max="4106" width="11.85546875" style="3" customWidth="1"/>
    <col min="4107" max="4109" width="9" style="3"/>
    <col min="4110" max="4110" width="12.85546875" style="3" bestFit="1" customWidth="1"/>
    <col min="4111" max="4352" width="9" style="3"/>
    <col min="4353" max="4353" width="23.42578125" style="3" customWidth="1"/>
    <col min="4354" max="4354" width="11.5703125" style="3" customWidth="1"/>
    <col min="4355" max="4355" width="9.42578125" style="3" customWidth="1"/>
    <col min="4356" max="4356" width="45" style="3" customWidth="1"/>
    <col min="4357" max="4357" width="12.42578125" style="3" customWidth="1"/>
    <col min="4358" max="4361" width="11.5703125" style="3" customWidth="1"/>
    <col min="4362" max="4362" width="11.85546875" style="3" customWidth="1"/>
    <col min="4363" max="4365" width="9" style="3"/>
    <col min="4366" max="4366" width="12.85546875" style="3" bestFit="1" customWidth="1"/>
    <col min="4367" max="4608" width="9" style="3"/>
    <col min="4609" max="4609" width="23.42578125" style="3" customWidth="1"/>
    <col min="4610" max="4610" width="11.5703125" style="3" customWidth="1"/>
    <col min="4611" max="4611" width="9.42578125" style="3" customWidth="1"/>
    <col min="4612" max="4612" width="45" style="3" customWidth="1"/>
    <col min="4613" max="4613" width="12.42578125" style="3" customWidth="1"/>
    <col min="4614" max="4617" width="11.5703125" style="3" customWidth="1"/>
    <col min="4618" max="4618" width="11.85546875" style="3" customWidth="1"/>
    <col min="4619" max="4621" width="9" style="3"/>
    <col min="4622" max="4622" width="12.85546875" style="3" bestFit="1" customWidth="1"/>
    <col min="4623" max="4864" width="9" style="3"/>
    <col min="4865" max="4865" width="23.42578125" style="3" customWidth="1"/>
    <col min="4866" max="4866" width="11.5703125" style="3" customWidth="1"/>
    <col min="4867" max="4867" width="9.42578125" style="3" customWidth="1"/>
    <col min="4868" max="4868" width="45" style="3" customWidth="1"/>
    <col min="4869" max="4869" width="12.42578125" style="3" customWidth="1"/>
    <col min="4870" max="4873" width="11.5703125" style="3" customWidth="1"/>
    <col min="4874" max="4874" width="11.85546875" style="3" customWidth="1"/>
    <col min="4875" max="4877" width="9" style="3"/>
    <col min="4878" max="4878" width="12.85546875" style="3" bestFit="1" customWidth="1"/>
    <col min="4879" max="5120" width="9" style="3"/>
    <col min="5121" max="5121" width="23.42578125" style="3" customWidth="1"/>
    <col min="5122" max="5122" width="11.5703125" style="3" customWidth="1"/>
    <col min="5123" max="5123" width="9.42578125" style="3" customWidth="1"/>
    <col min="5124" max="5124" width="45" style="3" customWidth="1"/>
    <col min="5125" max="5125" width="12.42578125" style="3" customWidth="1"/>
    <col min="5126" max="5129" width="11.5703125" style="3" customWidth="1"/>
    <col min="5130" max="5130" width="11.85546875" style="3" customWidth="1"/>
    <col min="5131" max="5133" width="9" style="3"/>
    <col min="5134" max="5134" width="12.85546875" style="3" bestFit="1" customWidth="1"/>
    <col min="5135" max="5376" width="9" style="3"/>
    <col min="5377" max="5377" width="23.42578125" style="3" customWidth="1"/>
    <col min="5378" max="5378" width="11.5703125" style="3" customWidth="1"/>
    <col min="5379" max="5379" width="9.42578125" style="3" customWidth="1"/>
    <col min="5380" max="5380" width="45" style="3" customWidth="1"/>
    <col min="5381" max="5381" width="12.42578125" style="3" customWidth="1"/>
    <col min="5382" max="5385" width="11.5703125" style="3" customWidth="1"/>
    <col min="5386" max="5386" width="11.85546875" style="3" customWidth="1"/>
    <col min="5387" max="5389" width="9" style="3"/>
    <col min="5390" max="5390" width="12.85546875" style="3" bestFit="1" customWidth="1"/>
    <col min="5391" max="5632" width="9" style="3"/>
    <col min="5633" max="5633" width="23.42578125" style="3" customWidth="1"/>
    <col min="5634" max="5634" width="11.5703125" style="3" customWidth="1"/>
    <col min="5635" max="5635" width="9.42578125" style="3" customWidth="1"/>
    <col min="5636" max="5636" width="45" style="3" customWidth="1"/>
    <col min="5637" max="5637" width="12.42578125" style="3" customWidth="1"/>
    <col min="5638" max="5641" width="11.5703125" style="3" customWidth="1"/>
    <col min="5642" max="5642" width="11.85546875" style="3" customWidth="1"/>
    <col min="5643" max="5645" width="9" style="3"/>
    <col min="5646" max="5646" width="12.85546875" style="3" bestFit="1" customWidth="1"/>
    <col min="5647" max="5888" width="9" style="3"/>
    <col min="5889" max="5889" width="23.42578125" style="3" customWidth="1"/>
    <col min="5890" max="5890" width="11.5703125" style="3" customWidth="1"/>
    <col min="5891" max="5891" width="9.42578125" style="3" customWidth="1"/>
    <col min="5892" max="5892" width="45" style="3" customWidth="1"/>
    <col min="5893" max="5893" width="12.42578125" style="3" customWidth="1"/>
    <col min="5894" max="5897" width="11.5703125" style="3" customWidth="1"/>
    <col min="5898" max="5898" width="11.85546875" style="3" customWidth="1"/>
    <col min="5899" max="5901" width="9" style="3"/>
    <col min="5902" max="5902" width="12.85546875" style="3" bestFit="1" customWidth="1"/>
    <col min="5903" max="6144" width="9" style="3"/>
    <col min="6145" max="6145" width="23.42578125" style="3" customWidth="1"/>
    <col min="6146" max="6146" width="11.5703125" style="3" customWidth="1"/>
    <col min="6147" max="6147" width="9.42578125" style="3" customWidth="1"/>
    <col min="6148" max="6148" width="45" style="3" customWidth="1"/>
    <col min="6149" max="6149" width="12.42578125" style="3" customWidth="1"/>
    <col min="6150" max="6153" width="11.5703125" style="3" customWidth="1"/>
    <col min="6154" max="6154" width="11.85546875" style="3" customWidth="1"/>
    <col min="6155" max="6157" width="9" style="3"/>
    <col min="6158" max="6158" width="12.85546875" style="3" bestFit="1" customWidth="1"/>
    <col min="6159" max="6400" width="9" style="3"/>
    <col min="6401" max="6401" width="23.42578125" style="3" customWidth="1"/>
    <col min="6402" max="6402" width="11.5703125" style="3" customWidth="1"/>
    <col min="6403" max="6403" width="9.42578125" style="3" customWidth="1"/>
    <col min="6404" max="6404" width="45" style="3" customWidth="1"/>
    <col min="6405" max="6405" width="12.42578125" style="3" customWidth="1"/>
    <col min="6406" max="6409" width="11.5703125" style="3" customWidth="1"/>
    <col min="6410" max="6410" width="11.85546875" style="3" customWidth="1"/>
    <col min="6411" max="6413" width="9" style="3"/>
    <col min="6414" max="6414" width="12.85546875" style="3" bestFit="1" customWidth="1"/>
    <col min="6415" max="6656" width="9" style="3"/>
    <col min="6657" max="6657" width="23.42578125" style="3" customWidth="1"/>
    <col min="6658" max="6658" width="11.5703125" style="3" customWidth="1"/>
    <col min="6659" max="6659" width="9.42578125" style="3" customWidth="1"/>
    <col min="6660" max="6660" width="45" style="3" customWidth="1"/>
    <col min="6661" max="6661" width="12.42578125" style="3" customWidth="1"/>
    <col min="6662" max="6665" width="11.5703125" style="3" customWidth="1"/>
    <col min="6666" max="6666" width="11.85546875" style="3" customWidth="1"/>
    <col min="6667" max="6669" width="9" style="3"/>
    <col min="6670" max="6670" width="12.85546875" style="3" bestFit="1" customWidth="1"/>
    <col min="6671" max="6912" width="9" style="3"/>
    <col min="6913" max="6913" width="23.42578125" style="3" customWidth="1"/>
    <col min="6914" max="6914" width="11.5703125" style="3" customWidth="1"/>
    <col min="6915" max="6915" width="9.42578125" style="3" customWidth="1"/>
    <col min="6916" max="6916" width="45" style="3" customWidth="1"/>
    <col min="6917" max="6917" width="12.42578125" style="3" customWidth="1"/>
    <col min="6918" max="6921" width="11.5703125" style="3" customWidth="1"/>
    <col min="6922" max="6922" width="11.85546875" style="3" customWidth="1"/>
    <col min="6923" max="6925" width="9" style="3"/>
    <col min="6926" max="6926" width="12.85546875" style="3" bestFit="1" customWidth="1"/>
    <col min="6927" max="7168" width="9" style="3"/>
    <col min="7169" max="7169" width="23.42578125" style="3" customWidth="1"/>
    <col min="7170" max="7170" width="11.5703125" style="3" customWidth="1"/>
    <col min="7171" max="7171" width="9.42578125" style="3" customWidth="1"/>
    <col min="7172" max="7172" width="45" style="3" customWidth="1"/>
    <col min="7173" max="7173" width="12.42578125" style="3" customWidth="1"/>
    <col min="7174" max="7177" width="11.5703125" style="3" customWidth="1"/>
    <col min="7178" max="7178" width="11.85546875" style="3" customWidth="1"/>
    <col min="7179" max="7181" width="9" style="3"/>
    <col min="7182" max="7182" width="12.85546875" style="3" bestFit="1" customWidth="1"/>
    <col min="7183" max="7424" width="9" style="3"/>
    <col min="7425" max="7425" width="23.42578125" style="3" customWidth="1"/>
    <col min="7426" max="7426" width="11.5703125" style="3" customWidth="1"/>
    <col min="7427" max="7427" width="9.42578125" style="3" customWidth="1"/>
    <col min="7428" max="7428" width="45" style="3" customWidth="1"/>
    <col min="7429" max="7429" width="12.42578125" style="3" customWidth="1"/>
    <col min="7430" max="7433" width="11.5703125" style="3" customWidth="1"/>
    <col min="7434" max="7434" width="11.85546875" style="3" customWidth="1"/>
    <col min="7435" max="7437" width="9" style="3"/>
    <col min="7438" max="7438" width="12.85546875" style="3" bestFit="1" customWidth="1"/>
    <col min="7439" max="7680" width="9" style="3"/>
    <col min="7681" max="7681" width="23.42578125" style="3" customWidth="1"/>
    <col min="7682" max="7682" width="11.5703125" style="3" customWidth="1"/>
    <col min="7683" max="7683" width="9.42578125" style="3" customWidth="1"/>
    <col min="7684" max="7684" width="45" style="3" customWidth="1"/>
    <col min="7685" max="7685" width="12.42578125" style="3" customWidth="1"/>
    <col min="7686" max="7689" width="11.5703125" style="3" customWidth="1"/>
    <col min="7690" max="7690" width="11.85546875" style="3" customWidth="1"/>
    <col min="7691" max="7693" width="9" style="3"/>
    <col min="7694" max="7694" width="12.85546875" style="3" bestFit="1" customWidth="1"/>
    <col min="7695" max="7936" width="9" style="3"/>
    <col min="7937" max="7937" width="23.42578125" style="3" customWidth="1"/>
    <col min="7938" max="7938" width="11.5703125" style="3" customWidth="1"/>
    <col min="7939" max="7939" width="9.42578125" style="3" customWidth="1"/>
    <col min="7940" max="7940" width="45" style="3" customWidth="1"/>
    <col min="7941" max="7941" width="12.42578125" style="3" customWidth="1"/>
    <col min="7942" max="7945" width="11.5703125" style="3" customWidth="1"/>
    <col min="7946" max="7946" width="11.85546875" style="3" customWidth="1"/>
    <col min="7947" max="7949" width="9" style="3"/>
    <col min="7950" max="7950" width="12.85546875" style="3" bestFit="1" customWidth="1"/>
    <col min="7951" max="8192" width="9" style="3"/>
    <col min="8193" max="8193" width="23.42578125" style="3" customWidth="1"/>
    <col min="8194" max="8194" width="11.5703125" style="3" customWidth="1"/>
    <col min="8195" max="8195" width="9.42578125" style="3" customWidth="1"/>
    <col min="8196" max="8196" width="45" style="3" customWidth="1"/>
    <col min="8197" max="8197" width="12.42578125" style="3" customWidth="1"/>
    <col min="8198" max="8201" width="11.5703125" style="3" customWidth="1"/>
    <col min="8202" max="8202" width="11.85546875" style="3" customWidth="1"/>
    <col min="8203" max="8205" width="9" style="3"/>
    <col min="8206" max="8206" width="12.85546875" style="3" bestFit="1" customWidth="1"/>
    <col min="8207" max="8448" width="9" style="3"/>
    <col min="8449" max="8449" width="23.42578125" style="3" customWidth="1"/>
    <col min="8450" max="8450" width="11.5703125" style="3" customWidth="1"/>
    <col min="8451" max="8451" width="9.42578125" style="3" customWidth="1"/>
    <col min="8452" max="8452" width="45" style="3" customWidth="1"/>
    <col min="8453" max="8453" width="12.42578125" style="3" customWidth="1"/>
    <col min="8454" max="8457" width="11.5703125" style="3" customWidth="1"/>
    <col min="8458" max="8458" width="11.85546875" style="3" customWidth="1"/>
    <col min="8459" max="8461" width="9" style="3"/>
    <col min="8462" max="8462" width="12.85546875" style="3" bestFit="1" customWidth="1"/>
    <col min="8463" max="8704" width="9" style="3"/>
    <col min="8705" max="8705" width="23.42578125" style="3" customWidth="1"/>
    <col min="8706" max="8706" width="11.5703125" style="3" customWidth="1"/>
    <col min="8707" max="8707" width="9.42578125" style="3" customWidth="1"/>
    <col min="8708" max="8708" width="45" style="3" customWidth="1"/>
    <col min="8709" max="8709" width="12.42578125" style="3" customWidth="1"/>
    <col min="8710" max="8713" width="11.5703125" style="3" customWidth="1"/>
    <col min="8714" max="8714" width="11.85546875" style="3" customWidth="1"/>
    <col min="8715" max="8717" width="9" style="3"/>
    <col min="8718" max="8718" width="12.85546875" style="3" bestFit="1" customWidth="1"/>
    <col min="8719" max="8960" width="9" style="3"/>
    <col min="8961" max="8961" width="23.42578125" style="3" customWidth="1"/>
    <col min="8962" max="8962" width="11.5703125" style="3" customWidth="1"/>
    <col min="8963" max="8963" width="9.42578125" style="3" customWidth="1"/>
    <col min="8964" max="8964" width="45" style="3" customWidth="1"/>
    <col min="8965" max="8965" width="12.42578125" style="3" customWidth="1"/>
    <col min="8966" max="8969" width="11.5703125" style="3" customWidth="1"/>
    <col min="8970" max="8970" width="11.85546875" style="3" customWidth="1"/>
    <col min="8971" max="8973" width="9" style="3"/>
    <col min="8974" max="8974" width="12.85546875" style="3" bestFit="1" customWidth="1"/>
    <col min="8975" max="9216" width="9" style="3"/>
    <col min="9217" max="9217" width="23.42578125" style="3" customWidth="1"/>
    <col min="9218" max="9218" width="11.5703125" style="3" customWidth="1"/>
    <col min="9219" max="9219" width="9.42578125" style="3" customWidth="1"/>
    <col min="9220" max="9220" width="45" style="3" customWidth="1"/>
    <col min="9221" max="9221" width="12.42578125" style="3" customWidth="1"/>
    <col min="9222" max="9225" width="11.5703125" style="3" customWidth="1"/>
    <col min="9226" max="9226" width="11.85546875" style="3" customWidth="1"/>
    <col min="9227" max="9229" width="9" style="3"/>
    <col min="9230" max="9230" width="12.85546875" style="3" bestFit="1" customWidth="1"/>
    <col min="9231" max="9472" width="9" style="3"/>
    <col min="9473" max="9473" width="23.42578125" style="3" customWidth="1"/>
    <col min="9474" max="9474" width="11.5703125" style="3" customWidth="1"/>
    <col min="9475" max="9475" width="9.42578125" style="3" customWidth="1"/>
    <col min="9476" max="9476" width="45" style="3" customWidth="1"/>
    <col min="9477" max="9477" width="12.42578125" style="3" customWidth="1"/>
    <col min="9478" max="9481" width="11.5703125" style="3" customWidth="1"/>
    <col min="9482" max="9482" width="11.85546875" style="3" customWidth="1"/>
    <col min="9483" max="9485" width="9" style="3"/>
    <col min="9486" max="9486" width="12.85546875" style="3" bestFit="1" customWidth="1"/>
    <col min="9487" max="9728" width="9" style="3"/>
    <col min="9729" max="9729" width="23.42578125" style="3" customWidth="1"/>
    <col min="9730" max="9730" width="11.5703125" style="3" customWidth="1"/>
    <col min="9731" max="9731" width="9.42578125" style="3" customWidth="1"/>
    <col min="9732" max="9732" width="45" style="3" customWidth="1"/>
    <col min="9733" max="9733" width="12.42578125" style="3" customWidth="1"/>
    <col min="9734" max="9737" width="11.5703125" style="3" customWidth="1"/>
    <col min="9738" max="9738" width="11.85546875" style="3" customWidth="1"/>
    <col min="9739" max="9741" width="9" style="3"/>
    <col min="9742" max="9742" width="12.85546875" style="3" bestFit="1" customWidth="1"/>
    <col min="9743" max="9984" width="9" style="3"/>
    <col min="9985" max="9985" width="23.42578125" style="3" customWidth="1"/>
    <col min="9986" max="9986" width="11.5703125" style="3" customWidth="1"/>
    <col min="9987" max="9987" width="9.42578125" style="3" customWidth="1"/>
    <col min="9988" max="9988" width="45" style="3" customWidth="1"/>
    <col min="9989" max="9989" width="12.42578125" style="3" customWidth="1"/>
    <col min="9990" max="9993" width="11.5703125" style="3" customWidth="1"/>
    <col min="9994" max="9994" width="11.85546875" style="3" customWidth="1"/>
    <col min="9995" max="9997" width="9" style="3"/>
    <col min="9998" max="9998" width="12.85546875" style="3" bestFit="1" customWidth="1"/>
    <col min="9999" max="10240" width="9" style="3"/>
    <col min="10241" max="10241" width="23.42578125" style="3" customWidth="1"/>
    <col min="10242" max="10242" width="11.5703125" style="3" customWidth="1"/>
    <col min="10243" max="10243" width="9.42578125" style="3" customWidth="1"/>
    <col min="10244" max="10244" width="45" style="3" customWidth="1"/>
    <col min="10245" max="10245" width="12.42578125" style="3" customWidth="1"/>
    <col min="10246" max="10249" width="11.5703125" style="3" customWidth="1"/>
    <col min="10250" max="10250" width="11.85546875" style="3" customWidth="1"/>
    <col min="10251" max="10253" width="9" style="3"/>
    <col min="10254" max="10254" width="12.85546875" style="3" bestFit="1" customWidth="1"/>
    <col min="10255" max="10496" width="9" style="3"/>
    <col min="10497" max="10497" width="23.42578125" style="3" customWidth="1"/>
    <col min="10498" max="10498" width="11.5703125" style="3" customWidth="1"/>
    <col min="10499" max="10499" width="9.42578125" style="3" customWidth="1"/>
    <col min="10500" max="10500" width="45" style="3" customWidth="1"/>
    <col min="10501" max="10501" width="12.42578125" style="3" customWidth="1"/>
    <col min="10502" max="10505" width="11.5703125" style="3" customWidth="1"/>
    <col min="10506" max="10506" width="11.85546875" style="3" customWidth="1"/>
    <col min="10507" max="10509" width="9" style="3"/>
    <col min="10510" max="10510" width="12.85546875" style="3" bestFit="1" customWidth="1"/>
    <col min="10511" max="10752" width="9" style="3"/>
    <col min="10753" max="10753" width="23.42578125" style="3" customWidth="1"/>
    <col min="10754" max="10754" width="11.5703125" style="3" customWidth="1"/>
    <col min="10755" max="10755" width="9.42578125" style="3" customWidth="1"/>
    <col min="10756" max="10756" width="45" style="3" customWidth="1"/>
    <col min="10757" max="10757" width="12.42578125" style="3" customWidth="1"/>
    <col min="10758" max="10761" width="11.5703125" style="3" customWidth="1"/>
    <col min="10762" max="10762" width="11.85546875" style="3" customWidth="1"/>
    <col min="10763" max="10765" width="9" style="3"/>
    <col min="10766" max="10766" width="12.85546875" style="3" bestFit="1" customWidth="1"/>
    <col min="10767" max="11008" width="9" style="3"/>
    <col min="11009" max="11009" width="23.42578125" style="3" customWidth="1"/>
    <col min="11010" max="11010" width="11.5703125" style="3" customWidth="1"/>
    <col min="11011" max="11011" width="9.42578125" style="3" customWidth="1"/>
    <col min="11012" max="11012" width="45" style="3" customWidth="1"/>
    <col min="11013" max="11013" width="12.42578125" style="3" customWidth="1"/>
    <col min="11014" max="11017" width="11.5703125" style="3" customWidth="1"/>
    <col min="11018" max="11018" width="11.85546875" style="3" customWidth="1"/>
    <col min="11019" max="11021" width="9" style="3"/>
    <col min="11022" max="11022" width="12.85546875" style="3" bestFit="1" customWidth="1"/>
    <col min="11023" max="11264" width="9" style="3"/>
    <col min="11265" max="11265" width="23.42578125" style="3" customWidth="1"/>
    <col min="11266" max="11266" width="11.5703125" style="3" customWidth="1"/>
    <col min="11267" max="11267" width="9.42578125" style="3" customWidth="1"/>
    <col min="11268" max="11268" width="45" style="3" customWidth="1"/>
    <col min="11269" max="11269" width="12.42578125" style="3" customWidth="1"/>
    <col min="11270" max="11273" width="11.5703125" style="3" customWidth="1"/>
    <col min="11274" max="11274" width="11.85546875" style="3" customWidth="1"/>
    <col min="11275" max="11277" width="9" style="3"/>
    <col min="11278" max="11278" width="12.85546875" style="3" bestFit="1" customWidth="1"/>
    <col min="11279" max="11520" width="9" style="3"/>
    <col min="11521" max="11521" width="23.42578125" style="3" customWidth="1"/>
    <col min="11522" max="11522" width="11.5703125" style="3" customWidth="1"/>
    <col min="11523" max="11523" width="9.42578125" style="3" customWidth="1"/>
    <col min="11524" max="11524" width="45" style="3" customWidth="1"/>
    <col min="11525" max="11525" width="12.42578125" style="3" customWidth="1"/>
    <col min="11526" max="11529" width="11.5703125" style="3" customWidth="1"/>
    <col min="11530" max="11530" width="11.85546875" style="3" customWidth="1"/>
    <col min="11531" max="11533" width="9" style="3"/>
    <col min="11534" max="11534" width="12.85546875" style="3" bestFit="1" customWidth="1"/>
    <col min="11535" max="11776" width="9" style="3"/>
    <col min="11777" max="11777" width="23.42578125" style="3" customWidth="1"/>
    <col min="11778" max="11778" width="11.5703125" style="3" customWidth="1"/>
    <col min="11779" max="11779" width="9.42578125" style="3" customWidth="1"/>
    <col min="11780" max="11780" width="45" style="3" customWidth="1"/>
    <col min="11781" max="11781" width="12.42578125" style="3" customWidth="1"/>
    <col min="11782" max="11785" width="11.5703125" style="3" customWidth="1"/>
    <col min="11786" max="11786" width="11.85546875" style="3" customWidth="1"/>
    <col min="11787" max="11789" width="9" style="3"/>
    <col min="11790" max="11790" width="12.85546875" style="3" bestFit="1" customWidth="1"/>
    <col min="11791" max="12032" width="9" style="3"/>
    <col min="12033" max="12033" width="23.42578125" style="3" customWidth="1"/>
    <col min="12034" max="12034" width="11.5703125" style="3" customWidth="1"/>
    <col min="12035" max="12035" width="9.42578125" style="3" customWidth="1"/>
    <col min="12036" max="12036" width="45" style="3" customWidth="1"/>
    <col min="12037" max="12037" width="12.42578125" style="3" customWidth="1"/>
    <col min="12038" max="12041" width="11.5703125" style="3" customWidth="1"/>
    <col min="12042" max="12042" width="11.85546875" style="3" customWidth="1"/>
    <col min="12043" max="12045" width="9" style="3"/>
    <col min="12046" max="12046" width="12.85546875" style="3" bestFit="1" customWidth="1"/>
    <col min="12047" max="12288" width="9" style="3"/>
    <col min="12289" max="12289" width="23.42578125" style="3" customWidth="1"/>
    <col min="12290" max="12290" width="11.5703125" style="3" customWidth="1"/>
    <col min="12291" max="12291" width="9.42578125" style="3" customWidth="1"/>
    <col min="12292" max="12292" width="45" style="3" customWidth="1"/>
    <col min="12293" max="12293" width="12.42578125" style="3" customWidth="1"/>
    <col min="12294" max="12297" width="11.5703125" style="3" customWidth="1"/>
    <col min="12298" max="12298" width="11.85546875" style="3" customWidth="1"/>
    <col min="12299" max="12301" width="9" style="3"/>
    <col min="12302" max="12302" width="12.85546875" style="3" bestFit="1" customWidth="1"/>
    <col min="12303" max="12544" width="9" style="3"/>
    <col min="12545" max="12545" width="23.42578125" style="3" customWidth="1"/>
    <col min="12546" max="12546" width="11.5703125" style="3" customWidth="1"/>
    <col min="12547" max="12547" width="9.42578125" style="3" customWidth="1"/>
    <col min="12548" max="12548" width="45" style="3" customWidth="1"/>
    <col min="12549" max="12549" width="12.42578125" style="3" customWidth="1"/>
    <col min="12550" max="12553" width="11.5703125" style="3" customWidth="1"/>
    <col min="12554" max="12554" width="11.85546875" style="3" customWidth="1"/>
    <col min="12555" max="12557" width="9" style="3"/>
    <col min="12558" max="12558" width="12.85546875" style="3" bestFit="1" customWidth="1"/>
    <col min="12559" max="12800" width="9" style="3"/>
    <col min="12801" max="12801" width="23.42578125" style="3" customWidth="1"/>
    <col min="12802" max="12802" width="11.5703125" style="3" customWidth="1"/>
    <col min="12803" max="12803" width="9.42578125" style="3" customWidth="1"/>
    <col min="12804" max="12804" width="45" style="3" customWidth="1"/>
    <col min="12805" max="12805" width="12.42578125" style="3" customWidth="1"/>
    <col min="12806" max="12809" width="11.5703125" style="3" customWidth="1"/>
    <col min="12810" max="12810" width="11.85546875" style="3" customWidth="1"/>
    <col min="12811" max="12813" width="9" style="3"/>
    <col min="12814" max="12814" width="12.85546875" style="3" bestFit="1" customWidth="1"/>
    <col min="12815" max="13056" width="9" style="3"/>
    <col min="13057" max="13057" width="23.42578125" style="3" customWidth="1"/>
    <col min="13058" max="13058" width="11.5703125" style="3" customWidth="1"/>
    <col min="13059" max="13059" width="9.42578125" style="3" customWidth="1"/>
    <col min="13060" max="13060" width="45" style="3" customWidth="1"/>
    <col min="13061" max="13061" width="12.42578125" style="3" customWidth="1"/>
    <col min="13062" max="13065" width="11.5703125" style="3" customWidth="1"/>
    <col min="13066" max="13066" width="11.85546875" style="3" customWidth="1"/>
    <col min="13067" max="13069" width="9" style="3"/>
    <col min="13070" max="13070" width="12.85546875" style="3" bestFit="1" customWidth="1"/>
    <col min="13071" max="13312" width="9" style="3"/>
    <col min="13313" max="13313" width="23.42578125" style="3" customWidth="1"/>
    <col min="13314" max="13314" width="11.5703125" style="3" customWidth="1"/>
    <col min="13315" max="13315" width="9.42578125" style="3" customWidth="1"/>
    <col min="13316" max="13316" width="45" style="3" customWidth="1"/>
    <col min="13317" max="13317" width="12.42578125" style="3" customWidth="1"/>
    <col min="13318" max="13321" width="11.5703125" style="3" customWidth="1"/>
    <col min="13322" max="13322" width="11.85546875" style="3" customWidth="1"/>
    <col min="13323" max="13325" width="9" style="3"/>
    <col min="13326" max="13326" width="12.85546875" style="3" bestFit="1" customWidth="1"/>
    <col min="13327" max="13568" width="9" style="3"/>
    <col min="13569" max="13569" width="23.42578125" style="3" customWidth="1"/>
    <col min="13570" max="13570" width="11.5703125" style="3" customWidth="1"/>
    <col min="13571" max="13571" width="9.42578125" style="3" customWidth="1"/>
    <col min="13572" max="13572" width="45" style="3" customWidth="1"/>
    <col min="13573" max="13573" width="12.42578125" style="3" customWidth="1"/>
    <col min="13574" max="13577" width="11.5703125" style="3" customWidth="1"/>
    <col min="13578" max="13578" width="11.85546875" style="3" customWidth="1"/>
    <col min="13579" max="13581" width="9" style="3"/>
    <col min="13582" max="13582" width="12.85546875" style="3" bestFit="1" customWidth="1"/>
    <col min="13583" max="13824" width="9" style="3"/>
    <col min="13825" max="13825" width="23.42578125" style="3" customWidth="1"/>
    <col min="13826" max="13826" width="11.5703125" style="3" customWidth="1"/>
    <col min="13827" max="13827" width="9.42578125" style="3" customWidth="1"/>
    <col min="13828" max="13828" width="45" style="3" customWidth="1"/>
    <col min="13829" max="13829" width="12.42578125" style="3" customWidth="1"/>
    <col min="13830" max="13833" width="11.5703125" style="3" customWidth="1"/>
    <col min="13834" max="13834" width="11.85546875" style="3" customWidth="1"/>
    <col min="13835" max="13837" width="9" style="3"/>
    <col min="13838" max="13838" width="12.85546875" style="3" bestFit="1" customWidth="1"/>
    <col min="13839" max="14080" width="9" style="3"/>
    <col min="14081" max="14081" width="23.42578125" style="3" customWidth="1"/>
    <col min="14082" max="14082" width="11.5703125" style="3" customWidth="1"/>
    <col min="14083" max="14083" width="9.42578125" style="3" customWidth="1"/>
    <col min="14084" max="14084" width="45" style="3" customWidth="1"/>
    <col min="14085" max="14085" width="12.42578125" style="3" customWidth="1"/>
    <col min="14086" max="14089" width="11.5703125" style="3" customWidth="1"/>
    <col min="14090" max="14090" width="11.85546875" style="3" customWidth="1"/>
    <col min="14091" max="14093" width="9" style="3"/>
    <col min="14094" max="14094" width="12.85546875" style="3" bestFit="1" customWidth="1"/>
    <col min="14095" max="14336" width="9" style="3"/>
    <col min="14337" max="14337" width="23.42578125" style="3" customWidth="1"/>
    <col min="14338" max="14338" width="11.5703125" style="3" customWidth="1"/>
    <col min="14339" max="14339" width="9.42578125" style="3" customWidth="1"/>
    <col min="14340" max="14340" width="45" style="3" customWidth="1"/>
    <col min="14341" max="14341" width="12.42578125" style="3" customWidth="1"/>
    <col min="14342" max="14345" width="11.5703125" style="3" customWidth="1"/>
    <col min="14346" max="14346" width="11.85546875" style="3" customWidth="1"/>
    <col min="14347" max="14349" width="9" style="3"/>
    <col min="14350" max="14350" width="12.85546875" style="3" bestFit="1" customWidth="1"/>
    <col min="14351" max="14592" width="9" style="3"/>
    <col min="14593" max="14593" width="23.42578125" style="3" customWidth="1"/>
    <col min="14594" max="14594" width="11.5703125" style="3" customWidth="1"/>
    <col min="14595" max="14595" width="9.42578125" style="3" customWidth="1"/>
    <col min="14596" max="14596" width="45" style="3" customWidth="1"/>
    <col min="14597" max="14597" width="12.42578125" style="3" customWidth="1"/>
    <col min="14598" max="14601" width="11.5703125" style="3" customWidth="1"/>
    <col min="14602" max="14602" width="11.85546875" style="3" customWidth="1"/>
    <col min="14603" max="14605" width="9" style="3"/>
    <col min="14606" max="14606" width="12.85546875" style="3" bestFit="1" customWidth="1"/>
    <col min="14607" max="14848" width="9" style="3"/>
    <col min="14849" max="14849" width="23.42578125" style="3" customWidth="1"/>
    <col min="14850" max="14850" width="11.5703125" style="3" customWidth="1"/>
    <col min="14851" max="14851" width="9.42578125" style="3" customWidth="1"/>
    <col min="14852" max="14852" width="45" style="3" customWidth="1"/>
    <col min="14853" max="14853" width="12.42578125" style="3" customWidth="1"/>
    <col min="14854" max="14857" width="11.5703125" style="3" customWidth="1"/>
    <col min="14858" max="14858" width="11.85546875" style="3" customWidth="1"/>
    <col min="14859" max="14861" width="9" style="3"/>
    <col min="14862" max="14862" width="12.85546875" style="3" bestFit="1" customWidth="1"/>
    <col min="14863" max="15104" width="9" style="3"/>
    <col min="15105" max="15105" width="23.42578125" style="3" customWidth="1"/>
    <col min="15106" max="15106" width="11.5703125" style="3" customWidth="1"/>
    <col min="15107" max="15107" width="9.42578125" style="3" customWidth="1"/>
    <col min="15108" max="15108" width="45" style="3" customWidth="1"/>
    <col min="15109" max="15109" width="12.42578125" style="3" customWidth="1"/>
    <col min="15110" max="15113" width="11.5703125" style="3" customWidth="1"/>
    <col min="15114" max="15114" width="11.85546875" style="3" customWidth="1"/>
    <col min="15115" max="15117" width="9" style="3"/>
    <col min="15118" max="15118" width="12.85546875" style="3" bestFit="1" customWidth="1"/>
    <col min="15119" max="15360" width="9" style="3"/>
    <col min="15361" max="15361" width="23.42578125" style="3" customWidth="1"/>
    <col min="15362" max="15362" width="11.5703125" style="3" customWidth="1"/>
    <col min="15363" max="15363" width="9.42578125" style="3" customWidth="1"/>
    <col min="15364" max="15364" width="45" style="3" customWidth="1"/>
    <col min="15365" max="15365" width="12.42578125" style="3" customWidth="1"/>
    <col min="15366" max="15369" width="11.5703125" style="3" customWidth="1"/>
    <col min="15370" max="15370" width="11.85546875" style="3" customWidth="1"/>
    <col min="15371" max="15373" width="9" style="3"/>
    <col min="15374" max="15374" width="12.85546875" style="3" bestFit="1" customWidth="1"/>
    <col min="15375" max="15616" width="9" style="3"/>
    <col min="15617" max="15617" width="23.42578125" style="3" customWidth="1"/>
    <col min="15618" max="15618" width="11.5703125" style="3" customWidth="1"/>
    <col min="15619" max="15619" width="9.42578125" style="3" customWidth="1"/>
    <col min="15620" max="15620" width="45" style="3" customWidth="1"/>
    <col min="15621" max="15621" width="12.42578125" style="3" customWidth="1"/>
    <col min="15622" max="15625" width="11.5703125" style="3" customWidth="1"/>
    <col min="15626" max="15626" width="11.85546875" style="3" customWidth="1"/>
    <col min="15627" max="15629" width="9" style="3"/>
    <col min="15630" max="15630" width="12.85546875" style="3" bestFit="1" customWidth="1"/>
    <col min="15631" max="15872" width="9" style="3"/>
    <col min="15873" max="15873" width="23.42578125" style="3" customWidth="1"/>
    <col min="15874" max="15874" width="11.5703125" style="3" customWidth="1"/>
    <col min="15875" max="15875" width="9.42578125" style="3" customWidth="1"/>
    <col min="15876" max="15876" width="45" style="3" customWidth="1"/>
    <col min="15877" max="15877" width="12.42578125" style="3" customWidth="1"/>
    <col min="15878" max="15881" width="11.5703125" style="3" customWidth="1"/>
    <col min="15882" max="15882" width="11.85546875" style="3" customWidth="1"/>
    <col min="15883" max="15885" width="9" style="3"/>
    <col min="15886" max="15886" width="12.85546875" style="3" bestFit="1" customWidth="1"/>
    <col min="15887" max="16128" width="9" style="3"/>
    <col min="16129" max="16129" width="23.42578125" style="3" customWidth="1"/>
    <col min="16130" max="16130" width="11.5703125" style="3" customWidth="1"/>
    <col min="16131" max="16131" width="9.42578125" style="3" customWidth="1"/>
    <col min="16132" max="16132" width="45" style="3" customWidth="1"/>
    <col min="16133" max="16133" width="12.42578125" style="3" customWidth="1"/>
    <col min="16134" max="16137" width="11.5703125" style="3" customWidth="1"/>
    <col min="16138" max="16138" width="11.85546875" style="3" customWidth="1"/>
    <col min="16139" max="16141" width="9" style="3"/>
    <col min="16142" max="16142" width="12.85546875" style="3" bestFit="1" customWidth="1"/>
    <col min="16143" max="16384" width="9" style="3"/>
  </cols>
  <sheetData>
    <row r="1" spans="1:13" ht="15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</row>
    <row r="2" spans="1:13" ht="15" customHeight="1" x14ac:dyDescent="0.2">
      <c r="A2" s="54"/>
      <c r="B2" s="54"/>
      <c r="C2" s="54"/>
      <c r="D2" s="54"/>
      <c r="E2" s="54"/>
      <c r="F2" s="54"/>
      <c r="G2" s="54"/>
      <c r="H2" s="54"/>
      <c r="I2" s="54"/>
      <c r="J2" s="54"/>
    </row>
    <row r="3" spans="1:13" s="6" customFormat="1" ht="15" customHeight="1" x14ac:dyDescent="0.2">
      <c r="A3" s="37" t="s">
        <v>1</v>
      </c>
      <c r="B3" s="72" t="s">
        <v>2</v>
      </c>
      <c r="C3" s="72"/>
      <c r="D3" s="40"/>
      <c r="E3" s="98"/>
      <c r="F3" s="49" t="s">
        <v>3</v>
      </c>
      <c r="G3" s="50"/>
      <c r="H3" s="110">
        <v>2025</v>
      </c>
      <c r="L3" s="21"/>
      <c r="M3" s="21"/>
    </row>
    <row r="4" spans="1:13" s="6" customFormat="1" ht="15" customHeight="1" x14ac:dyDescent="0.2">
      <c r="A4" s="38" t="s">
        <v>4</v>
      </c>
      <c r="B4" s="73" t="s">
        <v>5</v>
      </c>
      <c r="C4" s="73"/>
      <c r="D4" s="40"/>
      <c r="E4" s="98"/>
      <c r="F4" s="5" t="s">
        <v>6</v>
      </c>
      <c r="G4" s="2"/>
      <c r="H4" s="110">
        <v>3</v>
      </c>
      <c r="L4" s="21"/>
      <c r="M4" s="21"/>
    </row>
    <row r="5" spans="1:13" s="7" customFormat="1" ht="15" customHeight="1" x14ac:dyDescent="0.2">
      <c r="A5" s="38" t="s">
        <v>7</v>
      </c>
      <c r="B5" s="20"/>
      <c r="C5" s="15"/>
      <c r="D5" s="40"/>
      <c r="E5" s="1"/>
      <c r="F5" s="1"/>
      <c r="G5" s="1"/>
      <c r="H5" s="111"/>
      <c r="L5" s="22"/>
      <c r="M5" s="22"/>
    </row>
    <row r="7" spans="1:13" ht="15" customHeight="1" x14ac:dyDescent="0.2">
      <c r="A7" s="85" t="s">
        <v>8</v>
      </c>
      <c r="B7" s="55" t="s">
        <v>9</v>
      </c>
      <c r="C7" s="58" t="s">
        <v>10</v>
      </c>
      <c r="D7" s="61" t="s">
        <v>11</v>
      </c>
      <c r="E7" s="64" t="s">
        <v>12</v>
      </c>
      <c r="F7" s="65"/>
      <c r="G7" s="65"/>
      <c r="H7" s="65"/>
      <c r="I7" s="65"/>
      <c r="J7" s="66"/>
    </row>
    <row r="8" spans="1:13" ht="15" customHeight="1" x14ac:dyDescent="0.2">
      <c r="A8" s="86"/>
      <c r="B8" s="56"/>
      <c r="C8" s="59"/>
      <c r="D8" s="62"/>
      <c r="E8" s="67" t="s">
        <v>13</v>
      </c>
      <c r="F8" s="68"/>
      <c r="G8" s="69"/>
      <c r="H8" s="64" t="s">
        <v>14</v>
      </c>
      <c r="I8" s="65"/>
      <c r="J8" s="66"/>
    </row>
    <row r="9" spans="1:13" ht="15" customHeight="1" x14ac:dyDescent="0.2">
      <c r="A9" s="87"/>
      <c r="B9" s="57"/>
      <c r="C9" s="60"/>
      <c r="D9" s="63"/>
      <c r="E9" s="99" t="s">
        <v>15</v>
      </c>
      <c r="F9" s="107" t="s">
        <v>16</v>
      </c>
      <c r="G9" s="107" t="s">
        <v>17</v>
      </c>
      <c r="H9" s="107" t="s">
        <v>18</v>
      </c>
      <c r="I9" s="10" t="s">
        <v>19</v>
      </c>
      <c r="J9" s="10" t="s">
        <v>20</v>
      </c>
    </row>
    <row r="10" spans="1:13" s="8" customFormat="1" ht="39" customHeight="1" x14ac:dyDescent="0.2">
      <c r="A10" s="78" t="s">
        <v>186</v>
      </c>
      <c r="B10" s="76">
        <v>29436.7</v>
      </c>
      <c r="C10" s="74">
        <v>45903</v>
      </c>
      <c r="D10" s="82" t="s">
        <v>187</v>
      </c>
      <c r="E10" s="100">
        <f t="shared" ref="E10:E13" si="0">IF(M10&lt;31,B10,0)</f>
        <v>29436.7</v>
      </c>
      <c r="F10" s="108">
        <f t="shared" ref="F10:F13" si="1">IF(AND(M10&gt;30,M10&lt;91),B10,0)</f>
        <v>0</v>
      </c>
      <c r="G10" s="108">
        <f t="shared" ref="G10:G13" si="2">IF(AND(M10&gt;90,M10&lt;366),B10,0)</f>
        <v>0</v>
      </c>
      <c r="H10" s="108">
        <f t="shared" ref="H10:H13" si="3">IF(AND(M10&gt;365,M10&lt;731),B10,0)</f>
        <v>0</v>
      </c>
      <c r="I10" s="43">
        <f t="shared" ref="I10:I13" si="4">IF(AND(M10&gt;730,M10&lt;1096),B10,0)</f>
        <v>0</v>
      </c>
      <c r="J10" s="43">
        <f t="shared" ref="J10:J13" si="5">IF(M10&gt;1095,B10,0)</f>
        <v>0</v>
      </c>
      <c r="L10" s="24">
        <v>45930</v>
      </c>
      <c r="M10" s="25">
        <f t="shared" ref="M10:M13" si="6">DATEDIF(C10,L10,"d")</f>
        <v>27</v>
      </c>
    </row>
    <row r="11" spans="1:13" s="8" customFormat="1" ht="49.5" customHeight="1" x14ac:dyDescent="0.2">
      <c r="A11" s="78" t="s">
        <v>227</v>
      </c>
      <c r="B11" s="76">
        <v>6750</v>
      </c>
      <c r="C11" s="74">
        <v>45919</v>
      </c>
      <c r="D11" s="75" t="s">
        <v>228</v>
      </c>
      <c r="E11" s="100">
        <f t="shared" si="0"/>
        <v>6750</v>
      </c>
      <c r="F11" s="108">
        <f t="shared" si="1"/>
        <v>0</v>
      </c>
      <c r="G11" s="108">
        <f t="shared" si="2"/>
        <v>0</v>
      </c>
      <c r="H11" s="108">
        <f t="shared" si="3"/>
        <v>0</v>
      </c>
      <c r="I11" s="43">
        <f t="shared" si="4"/>
        <v>0</v>
      </c>
      <c r="J11" s="43">
        <f t="shared" si="5"/>
        <v>0</v>
      </c>
      <c r="L11" s="24">
        <v>45930</v>
      </c>
      <c r="M11" s="25">
        <f t="shared" si="6"/>
        <v>11</v>
      </c>
    </row>
    <row r="12" spans="1:13" s="8" customFormat="1" ht="18.75" customHeight="1" x14ac:dyDescent="0.2">
      <c r="A12" s="77" t="s">
        <v>67</v>
      </c>
      <c r="B12" s="76">
        <v>200000</v>
      </c>
      <c r="C12" s="74">
        <v>45771</v>
      </c>
      <c r="D12" s="75" t="s">
        <v>68</v>
      </c>
      <c r="E12" s="100">
        <f t="shared" si="0"/>
        <v>0</v>
      </c>
      <c r="F12" s="108">
        <f t="shared" si="1"/>
        <v>0</v>
      </c>
      <c r="G12" s="108">
        <f t="shared" si="2"/>
        <v>200000</v>
      </c>
      <c r="H12" s="108">
        <f t="shared" si="3"/>
        <v>0</v>
      </c>
      <c r="I12" s="43">
        <f t="shared" si="4"/>
        <v>0</v>
      </c>
      <c r="J12" s="43">
        <f t="shared" si="5"/>
        <v>0</v>
      </c>
      <c r="L12" s="24">
        <v>45930</v>
      </c>
      <c r="M12" s="25">
        <f t="shared" si="6"/>
        <v>159</v>
      </c>
    </row>
    <row r="13" spans="1:13" s="8" customFormat="1" ht="37.5" customHeight="1" x14ac:dyDescent="0.2">
      <c r="A13" s="78" t="s">
        <v>29</v>
      </c>
      <c r="B13" s="76">
        <v>6000</v>
      </c>
      <c r="C13" s="74">
        <v>45834</v>
      </c>
      <c r="D13" s="75" t="s">
        <v>56</v>
      </c>
      <c r="E13" s="100">
        <f t="shared" si="0"/>
        <v>0</v>
      </c>
      <c r="F13" s="108">
        <f t="shared" si="1"/>
        <v>0</v>
      </c>
      <c r="G13" s="108">
        <f t="shared" si="2"/>
        <v>6000</v>
      </c>
      <c r="H13" s="108">
        <f t="shared" si="3"/>
        <v>0</v>
      </c>
      <c r="I13" s="43">
        <f t="shared" si="4"/>
        <v>0</v>
      </c>
      <c r="J13" s="43">
        <f t="shared" si="5"/>
        <v>0</v>
      </c>
      <c r="L13" s="24">
        <v>45930</v>
      </c>
      <c r="M13" s="25">
        <f t="shared" si="6"/>
        <v>96</v>
      </c>
    </row>
    <row r="14" spans="1:13" s="8" customFormat="1" ht="28.5" customHeight="1" x14ac:dyDescent="0.2">
      <c r="A14" s="78" t="s">
        <v>69</v>
      </c>
      <c r="B14" s="76">
        <v>25000</v>
      </c>
      <c r="C14" s="74">
        <v>45930</v>
      </c>
      <c r="D14" s="75" t="s">
        <v>70</v>
      </c>
      <c r="E14" s="100">
        <f t="shared" ref="E14:E76" si="7">IF(M14&lt;31,B14,0)</f>
        <v>25000</v>
      </c>
      <c r="F14" s="108">
        <f t="shared" ref="F14:F26" si="8">IF(AND(M14&gt;30,M14&lt;91),B14,0)</f>
        <v>0</v>
      </c>
      <c r="G14" s="108">
        <f t="shared" ref="G14:G26" si="9">IF(AND(M14&gt;90,M14&lt;366),B14,0)</f>
        <v>0</v>
      </c>
      <c r="H14" s="108">
        <f t="shared" ref="H14:H26" si="10">IF(AND(M14&gt;365,M14&lt;731),B14,0)</f>
        <v>0</v>
      </c>
      <c r="I14" s="43">
        <f t="shared" ref="I14:I26" si="11">IF(AND(M14&gt;730,M14&lt;1096),B14,0)</f>
        <v>0</v>
      </c>
      <c r="J14" s="43">
        <f t="shared" ref="J14:J26" si="12">IF(M14&gt;1095,B14,0)</f>
        <v>0</v>
      </c>
      <c r="L14" s="24">
        <v>45930</v>
      </c>
      <c r="M14" s="25">
        <f t="shared" ref="M14:M22" si="13">DATEDIF(C14,L14,"d")</f>
        <v>0</v>
      </c>
    </row>
    <row r="15" spans="1:13" s="8" customFormat="1" ht="27.75" customHeight="1" x14ac:dyDescent="0.2">
      <c r="A15" s="78" t="s">
        <v>71</v>
      </c>
      <c r="B15" s="76">
        <v>50000</v>
      </c>
      <c r="C15" s="74">
        <v>45917</v>
      </c>
      <c r="D15" s="75" t="s">
        <v>72</v>
      </c>
      <c r="E15" s="100">
        <f t="shared" si="7"/>
        <v>50000</v>
      </c>
      <c r="F15" s="108">
        <f t="shared" si="8"/>
        <v>0</v>
      </c>
      <c r="G15" s="108">
        <f t="shared" si="9"/>
        <v>0</v>
      </c>
      <c r="H15" s="108">
        <f t="shared" si="10"/>
        <v>0</v>
      </c>
      <c r="I15" s="43">
        <f t="shared" si="11"/>
        <v>0</v>
      </c>
      <c r="J15" s="43">
        <f t="shared" si="12"/>
        <v>0</v>
      </c>
      <c r="L15" s="24">
        <v>45930</v>
      </c>
      <c r="M15" s="25">
        <f t="shared" si="13"/>
        <v>13</v>
      </c>
    </row>
    <row r="16" spans="1:13" s="8" customFormat="1" ht="24.75" customHeight="1" x14ac:dyDescent="0.2">
      <c r="A16" s="77" t="s">
        <v>73</v>
      </c>
      <c r="B16" s="76">
        <v>179500</v>
      </c>
      <c r="C16" s="74">
        <v>45911</v>
      </c>
      <c r="D16" s="75" t="s">
        <v>74</v>
      </c>
      <c r="E16" s="100">
        <f t="shared" si="7"/>
        <v>179500</v>
      </c>
      <c r="F16" s="108">
        <f t="shared" si="8"/>
        <v>0</v>
      </c>
      <c r="G16" s="108">
        <f t="shared" si="9"/>
        <v>0</v>
      </c>
      <c r="H16" s="108">
        <f t="shared" si="10"/>
        <v>0</v>
      </c>
      <c r="I16" s="43">
        <f t="shared" si="11"/>
        <v>0</v>
      </c>
      <c r="J16" s="43">
        <f t="shared" si="12"/>
        <v>0</v>
      </c>
      <c r="L16" s="24">
        <v>45930</v>
      </c>
      <c r="M16" s="25">
        <f t="shared" si="13"/>
        <v>19</v>
      </c>
    </row>
    <row r="17" spans="1:13" s="8" customFormat="1" ht="48" customHeight="1" x14ac:dyDescent="0.2">
      <c r="A17" s="78" t="s">
        <v>206</v>
      </c>
      <c r="B17" s="76">
        <v>7350</v>
      </c>
      <c r="C17" s="74">
        <v>45915</v>
      </c>
      <c r="D17" s="75" t="s">
        <v>204</v>
      </c>
      <c r="E17" s="100">
        <f t="shared" si="7"/>
        <v>7350</v>
      </c>
      <c r="F17" s="108">
        <f t="shared" si="8"/>
        <v>0</v>
      </c>
      <c r="G17" s="108">
        <f t="shared" si="9"/>
        <v>0</v>
      </c>
      <c r="H17" s="108">
        <f t="shared" si="10"/>
        <v>0</v>
      </c>
      <c r="I17" s="43">
        <f t="shared" si="11"/>
        <v>0</v>
      </c>
      <c r="J17" s="43">
        <f t="shared" si="12"/>
        <v>0</v>
      </c>
      <c r="L17" s="24">
        <v>45930</v>
      </c>
      <c r="M17" s="25">
        <f t="shared" si="13"/>
        <v>15</v>
      </c>
    </row>
    <row r="18" spans="1:13" s="8" customFormat="1" ht="59.25" customHeight="1" x14ac:dyDescent="0.2">
      <c r="A18" s="78" t="s">
        <v>217</v>
      </c>
      <c r="B18" s="76">
        <v>7350</v>
      </c>
      <c r="C18" s="74">
        <v>45916</v>
      </c>
      <c r="D18" s="75" t="s">
        <v>216</v>
      </c>
      <c r="E18" s="100">
        <f t="shared" si="7"/>
        <v>7350</v>
      </c>
      <c r="F18" s="108">
        <f t="shared" si="8"/>
        <v>0</v>
      </c>
      <c r="G18" s="108">
        <f t="shared" si="9"/>
        <v>0</v>
      </c>
      <c r="H18" s="108">
        <f t="shared" si="10"/>
        <v>0</v>
      </c>
      <c r="I18" s="43">
        <f t="shared" si="11"/>
        <v>0</v>
      </c>
      <c r="J18" s="43">
        <f t="shared" si="12"/>
        <v>0</v>
      </c>
      <c r="L18" s="24">
        <v>45930</v>
      </c>
      <c r="M18" s="25">
        <f t="shared" si="13"/>
        <v>14</v>
      </c>
    </row>
    <row r="19" spans="1:13" s="8" customFormat="1" ht="48" customHeight="1" x14ac:dyDescent="0.2">
      <c r="A19" s="78" t="s">
        <v>236</v>
      </c>
      <c r="B19" s="76">
        <v>16180</v>
      </c>
      <c r="C19" s="74">
        <v>45922</v>
      </c>
      <c r="D19" s="75" t="s">
        <v>235</v>
      </c>
      <c r="E19" s="100">
        <f t="shared" si="7"/>
        <v>16180</v>
      </c>
      <c r="F19" s="108">
        <f t="shared" si="8"/>
        <v>0</v>
      </c>
      <c r="G19" s="108">
        <f t="shared" si="9"/>
        <v>0</v>
      </c>
      <c r="H19" s="108">
        <f t="shared" si="10"/>
        <v>0</v>
      </c>
      <c r="I19" s="43">
        <f t="shared" si="11"/>
        <v>0</v>
      </c>
      <c r="J19" s="43">
        <f t="shared" si="12"/>
        <v>0</v>
      </c>
      <c r="L19" s="24">
        <v>45930</v>
      </c>
      <c r="M19" s="25">
        <f t="shared" si="13"/>
        <v>8</v>
      </c>
    </row>
    <row r="20" spans="1:13" s="8" customFormat="1" ht="37.5" customHeight="1" x14ac:dyDescent="0.2">
      <c r="A20" s="78" t="s">
        <v>195</v>
      </c>
      <c r="B20" s="76">
        <v>12010</v>
      </c>
      <c r="C20" s="74">
        <v>45908</v>
      </c>
      <c r="D20" s="82" t="s">
        <v>196</v>
      </c>
      <c r="E20" s="100">
        <f t="shared" si="7"/>
        <v>12010</v>
      </c>
      <c r="F20" s="108">
        <f t="shared" si="8"/>
        <v>0</v>
      </c>
      <c r="G20" s="108">
        <f t="shared" si="9"/>
        <v>0</v>
      </c>
      <c r="H20" s="108">
        <f t="shared" si="10"/>
        <v>0</v>
      </c>
      <c r="I20" s="43">
        <f t="shared" si="11"/>
        <v>0</v>
      </c>
      <c r="J20" s="43">
        <f t="shared" si="12"/>
        <v>0</v>
      </c>
      <c r="L20" s="24">
        <v>45930</v>
      </c>
      <c r="M20" s="25">
        <f t="shared" si="13"/>
        <v>22</v>
      </c>
    </row>
    <row r="21" spans="1:13" s="8" customFormat="1" ht="24.75" customHeight="1" x14ac:dyDescent="0.2">
      <c r="A21" s="78" t="s">
        <v>75</v>
      </c>
      <c r="B21" s="76">
        <v>600000</v>
      </c>
      <c r="C21" s="74">
        <v>45909</v>
      </c>
      <c r="D21" s="75" t="s">
        <v>76</v>
      </c>
      <c r="E21" s="100">
        <f t="shared" si="7"/>
        <v>600000</v>
      </c>
      <c r="F21" s="108">
        <f t="shared" si="8"/>
        <v>0</v>
      </c>
      <c r="G21" s="108">
        <f t="shared" si="9"/>
        <v>0</v>
      </c>
      <c r="H21" s="108">
        <f t="shared" si="10"/>
        <v>0</v>
      </c>
      <c r="I21" s="43">
        <f t="shared" si="11"/>
        <v>0</v>
      </c>
      <c r="J21" s="43">
        <f t="shared" si="12"/>
        <v>0</v>
      </c>
      <c r="L21" s="24">
        <v>45930</v>
      </c>
      <c r="M21" s="25">
        <f t="shared" si="13"/>
        <v>21</v>
      </c>
    </row>
    <row r="22" spans="1:13" s="8" customFormat="1" ht="48" customHeight="1" x14ac:dyDescent="0.2">
      <c r="A22" s="78" t="s">
        <v>77</v>
      </c>
      <c r="B22" s="76">
        <v>369000</v>
      </c>
      <c r="C22" s="74">
        <v>45866</v>
      </c>
      <c r="D22" s="75" t="s">
        <v>78</v>
      </c>
      <c r="E22" s="100">
        <f t="shared" si="7"/>
        <v>0</v>
      </c>
      <c r="F22" s="108">
        <f t="shared" si="8"/>
        <v>369000</v>
      </c>
      <c r="G22" s="108">
        <f t="shared" si="9"/>
        <v>0</v>
      </c>
      <c r="H22" s="108">
        <f t="shared" si="10"/>
        <v>0</v>
      </c>
      <c r="I22" s="43">
        <f t="shared" si="11"/>
        <v>0</v>
      </c>
      <c r="J22" s="43">
        <f t="shared" si="12"/>
        <v>0</v>
      </c>
      <c r="L22" s="24">
        <v>45930</v>
      </c>
      <c r="M22" s="25">
        <f t="shared" si="13"/>
        <v>64</v>
      </c>
    </row>
    <row r="23" spans="1:13" s="8" customFormat="1" ht="39.75" customHeight="1" x14ac:dyDescent="0.2">
      <c r="A23" s="77" t="s">
        <v>152</v>
      </c>
      <c r="B23" s="76">
        <v>10760</v>
      </c>
      <c r="C23" s="74">
        <v>45730</v>
      </c>
      <c r="D23" s="75" t="s">
        <v>153</v>
      </c>
      <c r="E23" s="100">
        <f t="shared" si="7"/>
        <v>0</v>
      </c>
      <c r="F23" s="108">
        <f t="shared" si="8"/>
        <v>0</v>
      </c>
      <c r="G23" s="108">
        <f t="shared" si="9"/>
        <v>10760</v>
      </c>
      <c r="H23" s="108">
        <f t="shared" si="10"/>
        <v>0</v>
      </c>
      <c r="I23" s="43">
        <f t="shared" si="11"/>
        <v>0</v>
      </c>
      <c r="J23" s="43">
        <f t="shared" si="12"/>
        <v>0</v>
      </c>
      <c r="L23" s="24">
        <v>45930</v>
      </c>
      <c r="M23" s="25">
        <f t="shared" ref="M23:M26" si="14">DATEDIF(C23,L23,"d")</f>
        <v>200</v>
      </c>
    </row>
    <row r="24" spans="1:13" s="8" customFormat="1" ht="48.75" customHeight="1" x14ac:dyDescent="0.2">
      <c r="A24" s="78" t="s">
        <v>209</v>
      </c>
      <c r="B24" s="76">
        <v>20720</v>
      </c>
      <c r="C24" s="74">
        <v>45915</v>
      </c>
      <c r="D24" s="75" t="s">
        <v>210</v>
      </c>
      <c r="E24" s="100">
        <f t="shared" si="7"/>
        <v>20720</v>
      </c>
      <c r="F24" s="108">
        <f t="shared" si="8"/>
        <v>0</v>
      </c>
      <c r="G24" s="108">
        <f t="shared" si="9"/>
        <v>0</v>
      </c>
      <c r="H24" s="108">
        <f t="shared" si="10"/>
        <v>0</v>
      </c>
      <c r="I24" s="43">
        <f t="shared" si="11"/>
        <v>0</v>
      </c>
      <c r="J24" s="43">
        <f t="shared" si="12"/>
        <v>0</v>
      </c>
      <c r="L24" s="24">
        <v>45930</v>
      </c>
      <c r="M24" s="25">
        <f t="shared" si="14"/>
        <v>15</v>
      </c>
    </row>
    <row r="25" spans="1:13" s="8" customFormat="1" ht="28.5" customHeight="1" x14ac:dyDescent="0.2">
      <c r="A25" s="78" t="s">
        <v>79</v>
      </c>
      <c r="B25" s="76">
        <v>200000</v>
      </c>
      <c r="C25" s="79">
        <v>45684</v>
      </c>
      <c r="D25" s="75" t="s">
        <v>80</v>
      </c>
      <c r="E25" s="100">
        <f t="shared" si="7"/>
        <v>0</v>
      </c>
      <c r="F25" s="108">
        <f t="shared" si="8"/>
        <v>0</v>
      </c>
      <c r="G25" s="108">
        <f t="shared" si="9"/>
        <v>200000</v>
      </c>
      <c r="H25" s="108">
        <f t="shared" si="10"/>
        <v>0</v>
      </c>
      <c r="I25" s="43">
        <f t="shared" si="11"/>
        <v>0</v>
      </c>
      <c r="J25" s="43">
        <f t="shared" si="12"/>
        <v>0</v>
      </c>
      <c r="L25" s="24">
        <v>45930</v>
      </c>
      <c r="M25" s="25">
        <f t="shared" si="14"/>
        <v>246</v>
      </c>
    </row>
    <row r="26" spans="1:13" s="11" customFormat="1" ht="30.75" customHeight="1" x14ac:dyDescent="0.2">
      <c r="A26" s="78" t="s">
        <v>81</v>
      </c>
      <c r="B26" s="76">
        <v>184000</v>
      </c>
      <c r="C26" s="74">
        <v>45898</v>
      </c>
      <c r="D26" s="75" t="s">
        <v>82</v>
      </c>
      <c r="E26" s="101">
        <f t="shared" si="7"/>
        <v>0</v>
      </c>
      <c r="F26" s="109">
        <f t="shared" si="8"/>
        <v>184000</v>
      </c>
      <c r="G26" s="109">
        <f t="shared" si="9"/>
        <v>0</v>
      </c>
      <c r="H26" s="109">
        <f t="shared" si="10"/>
        <v>0</v>
      </c>
      <c r="I26" s="45">
        <f t="shared" si="11"/>
        <v>0</v>
      </c>
      <c r="J26" s="45">
        <f t="shared" si="12"/>
        <v>0</v>
      </c>
      <c r="L26" s="24">
        <v>45930</v>
      </c>
      <c r="M26" s="25">
        <f t="shared" si="14"/>
        <v>32</v>
      </c>
    </row>
    <row r="27" spans="1:13" s="8" customFormat="1" ht="36" customHeight="1" x14ac:dyDescent="0.2">
      <c r="A27" s="78" t="s">
        <v>207</v>
      </c>
      <c r="B27" s="76">
        <v>4560</v>
      </c>
      <c r="C27" s="74">
        <v>45915</v>
      </c>
      <c r="D27" s="75" t="s">
        <v>208</v>
      </c>
      <c r="E27" s="100">
        <f t="shared" si="7"/>
        <v>4560</v>
      </c>
      <c r="F27" s="108">
        <f t="shared" ref="F27:F76" si="15">IF(AND(M27&gt;30,M27&lt;91),B27,0)</f>
        <v>0</v>
      </c>
      <c r="G27" s="108">
        <f t="shared" ref="G27:G76" si="16">IF(AND(M27&gt;90,M27&lt;366),B27,0)</f>
        <v>0</v>
      </c>
      <c r="H27" s="108">
        <f t="shared" ref="H27:H76" si="17">IF(AND(M27&gt;365,M27&lt;731),B27,0)</f>
        <v>0</v>
      </c>
      <c r="I27" s="43">
        <f t="shared" ref="I27:I76" si="18">IF(AND(M27&gt;730,M27&lt;1096),B27,0)</f>
        <v>0</v>
      </c>
      <c r="J27" s="43">
        <f t="shared" ref="J27:J76" si="19">IF(M27&gt;1095,B27,0)</f>
        <v>0</v>
      </c>
      <c r="L27" s="24">
        <v>45930</v>
      </c>
      <c r="M27" s="25">
        <f t="shared" ref="M27:M29" si="20">DATEDIF(C27,L27,"d")</f>
        <v>15</v>
      </c>
    </row>
    <row r="28" spans="1:13" s="8" customFormat="1" ht="48" customHeight="1" x14ac:dyDescent="0.2">
      <c r="A28" s="78" t="s">
        <v>203</v>
      </c>
      <c r="B28" s="76">
        <v>7350</v>
      </c>
      <c r="C28" s="74">
        <v>45915</v>
      </c>
      <c r="D28" s="75" t="s">
        <v>204</v>
      </c>
      <c r="E28" s="100">
        <f t="shared" si="7"/>
        <v>7350</v>
      </c>
      <c r="F28" s="108">
        <f t="shared" si="15"/>
        <v>0</v>
      </c>
      <c r="G28" s="108">
        <f t="shared" si="16"/>
        <v>0</v>
      </c>
      <c r="H28" s="108">
        <f t="shared" si="17"/>
        <v>0</v>
      </c>
      <c r="I28" s="43">
        <f t="shared" si="18"/>
        <v>0</v>
      </c>
      <c r="J28" s="43">
        <f t="shared" si="19"/>
        <v>0</v>
      </c>
      <c r="L28" s="24">
        <v>45930</v>
      </c>
      <c r="M28" s="25">
        <f t="shared" si="20"/>
        <v>15</v>
      </c>
    </row>
    <row r="29" spans="1:13" s="8" customFormat="1" ht="44.25" customHeight="1" x14ac:dyDescent="0.2">
      <c r="A29" s="78" t="s">
        <v>83</v>
      </c>
      <c r="B29" s="76">
        <v>224250</v>
      </c>
      <c r="C29" s="74">
        <v>45910</v>
      </c>
      <c r="D29" s="75" t="s">
        <v>84</v>
      </c>
      <c r="E29" s="100">
        <f t="shared" si="7"/>
        <v>224250</v>
      </c>
      <c r="F29" s="108">
        <f t="shared" si="15"/>
        <v>0</v>
      </c>
      <c r="G29" s="108">
        <f t="shared" si="16"/>
        <v>0</v>
      </c>
      <c r="H29" s="108">
        <f t="shared" si="17"/>
        <v>0</v>
      </c>
      <c r="I29" s="43">
        <f t="shared" si="18"/>
        <v>0</v>
      </c>
      <c r="J29" s="43">
        <f t="shared" si="19"/>
        <v>0</v>
      </c>
      <c r="L29" s="24">
        <v>45930</v>
      </c>
      <c r="M29" s="25">
        <f t="shared" si="20"/>
        <v>20</v>
      </c>
    </row>
    <row r="30" spans="1:13" s="8" customFormat="1" ht="26.25" customHeight="1" x14ac:dyDescent="0.2">
      <c r="A30" s="78" t="s">
        <v>168</v>
      </c>
      <c r="B30" s="76">
        <v>28039</v>
      </c>
      <c r="C30" s="74">
        <v>45888</v>
      </c>
      <c r="D30" s="82" t="s">
        <v>169</v>
      </c>
      <c r="E30" s="100">
        <f t="shared" si="7"/>
        <v>0</v>
      </c>
      <c r="F30" s="108">
        <f t="shared" si="15"/>
        <v>28039</v>
      </c>
      <c r="G30" s="108">
        <f t="shared" si="16"/>
        <v>0</v>
      </c>
      <c r="H30" s="108">
        <f t="shared" si="17"/>
        <v>0</v>
      </c>
      <c r="I30" s="43">
        <f t="shared" si="18"/>
        <v>0</v>
      </c>
      <c r="J30" s="43">
        <f t="shared" si="19"/>
        <v>0</v>
      </c>
      <c r="L30" s="24">
        <v>45930</v>
      </c>
      <c r="M30" s="25">
        <f t="shared" ref="M30:M73" si="21">DATEDIF(C30,L30,"d")</f>
        <v>42</v>
      </c>
    </row>
    <row r="31" spans="1:13" s="8" customFormat="1" ht="27.75" customHeight="1" x14ac:dyDescent="0.2">
      <c r="A31" s="78" t="s">
        <v>184</v>
      </c>
      <c r="B31" s="76">
        <v>29436.7</v>
      </c>
      <c r="C31" s="74">
        <v>45903</v>
      </c>
      <c r="D31" s="82" t="s">
        <v>185</v>
      </c>
      <c r="E31" s="100">
        <f t="shared" si="7"/>
        <v>29436.7</v>
      </c>
      <c r="F31" s="108">
        <f t="shared" si="15"/>
        <v>0</v>
      </c>
      <c r="G31" s="108">
        <f t="shared" si="16"/>
        <v>0</v>
      </c>
      <c r="H31" s="108">
        <f t="shared" si="17"/>
        <v>0</v>
      </c>
      <c r="I31" s="43">
        <f t="shared" si="18"/>
        <v>0</v>
      </c>
      <c r="J31" s="43">
        <f t="shared" si="19"/>
        <v>0</v>
      </c>
      <c r="L31" s="24">
        <v>45930</v>
      </c>
      <c r="M31" s="25">
        <f t="shared" si="21"/>
        <v>27</v>
      </c>
    </row>
    <row r="32" spans="1:13" s="8" customFormat="1" ht="38.25" customHeight="1" x14ac:dyDescent="0.2">
      <c r="A32" s="78" t="s">
        <v>85</v>
      </c>
      <c r="B32" s="76">
        <v>310000</v>
      </c>
      <c r="C32" s="74">
        <v>45930</v>
      </c>
      <c r="D32" s="75" t="s">
        <v>86</v>
      </c>
      <c r="E32" s="100">
        <f t="shared" si="7"/>
        <v>310000</v>
      </c>
      <c r="F32" s="108">
        <f t="shared" si="15"/>
        <v>0</v>
      </c>
      <c r="G32" s="108">
        <f t="shared" si="16"/>
        <v>0</v>
      </c>
      <c r="H32" s="108">
        <f t="shared" si="17"/>
        <v>0</v>
      </c>
      <c r="I32" s="43">
        <f t="shared" si="18"/>
        <v>0</v>
      </c>
      <c r="J32" s="43">
        <f t="shared" si="19"/>
        <v>0</v>
      </c>
      <c r="L32" s="24">
        <v>45930</v>
      </c>
      <c r="M32" s="25">
        <f t="shared" si="21"/>
        <v>0</v>
      </c>
    </row>
    <row r="33" spans="1:13" s="8" customFormat="1" ht="47.25" customHeight="1" x14ac:dyDescent="0.2">
      <c r="A33" s="78" t="s">
        <v>233</v>
      </c>
      <c r="B33" s="76">
        <v>6750</v>
      </c>
      <c r="C33" s="74">
        <v>45919</v>
      </c>
      <c r="D33" s="75" t="s">
        <v>228</v>
      </c>
      <c r="E33" s="100">
        <f t="shared" si="7"/>
        <v>6750</v>
      </c>
      <c r="F33" s="108">
        <f t="shared" si="15"/>
        <v>0</v>
      </c>
      <c r="G33" s="108">
        <f t="shared" si="16"/>
        <v>0</v>
      </c>
      <c r="H33" s="108">
        <f t="shared" si="17"/>
        <v>0</v>
      </c>
      <c r="I33" s="43">
        <f t="shared" si="18"/>
        <v>0</v>
      </c>
      <c r="J33" s="43">
        <f t="shared" si="19"/>
        <v>0</v>
      </c>
      <c r="L33" s="24">
        <v>45930</v>
      </c>
      <c r="M33" s="25">
        <f t="shared" si="21"/>
        <v>11</v>
      </c>
    </row>
    <row r="34" spans="1:13" s="8" customFormat="1" ht="47.25" customHeight="1" x14ac:dyDescent="0.2">
      <c r="A34" s="78" t="s">
        <v>87</v>
      </c>
      <c r="B34" s="76">
        <v>6000</v>
      </c>
      <c r="C34" s="74">
        <v>45930</v>
      </c>
      <c r="D34" s="75" t="s">
        <v>88</v>
      </c>
      <c r="E34" s="100">
        <f t="shared" si="7"/>
        <v>6000</v>
      </c>
      <c r="F34" s="108">
        <f t="shared" si="15"/>
        <v>0</v>
      </c>
      <c r="G34" s="108">
        <f t="shared" si="16"/>
        <v>0</v>
      </c>
      <c r="H34" s="108">
        <f t="shared" si="17"/>
        <v>0</v>
      </c>
      <c r="I34" s="43">
        <f t="shared" si="18"/>
        <v>0</v>
      </c>
      <c r="J34" s="43">
        <f t="shared" si="19"/>
        <v>0</v>
      </c>
      <c r="L34" s="24">
        <v>45930</v>
      </c>
      <c r="M34" s="25">
        <f t="shared" si="21"/>
        <v>0</v>
      </c>
    </row>
    <row r="35" spans="1:13" s="8" customFormat="1" ht="45.75" customHeight="1" x14ac:dyDescent="0.2">
      <c r="A35" s="78" t="s">
        <v>193</v>
      </c>
      <c r="B35" s="76">
        <v>4000</v>
      </c>
      <c r="C35" s="74">
        <v>45908</v>
      </c>
      <c r="D35" s="82" t="s">
        <v>183</v>
      </c>
      <c r="E35" s="100">
        <f t="shared" si="7"/>
        <v>4000</v>
      </c>
      <c r="F35" s="108">
        <f t="shared" si="15"/>
        <v>0</v>
      </c>
      <c r="G35" s="108">
        <f t="shared" si="16"/>
        <v>0</v>
      </c>
      <c r="H35" s="108">
        <f t="shared" si="17"/>
        <v>0</v>
      </c>
      <c r="I35" s="43">
        <f t="shared" si="18"/>
        <v>0</v>
      </c>
      <c r="J35" s="43">
        <f t="shared" si="19"/>
        <v>0</v>
      </c>
      <c r="L35" s="24">
        <v>45930</v>
      </c>
      <c r="M35" s="25">
        <f t="shared" si="21"/>
        <v>22</v>
      </c>
    </row>
    <row r="36" spans="1:13" s="8" customFormat="1" ht="45.75" customHeight="1" x14ac:dyDescent="0.2">
      <c r="A36" s="78" t="s">
        <v>234</v>
      </c>
      <c r="B36" s="76">
        <v>15880</v>
      </c>
      <c r="C36" s="74">
        <v>45922</v>
      </c>
      <c r="D36" s="75" t="s">
        <v>235</v>
      </c>
      <c r="E36" s="100">
        <f t="shared" si="7"/>
        <v>15880</v>
      </c>
      <c r="F36" s="108">
        <f t="shared" si="15"/>
        <v>0</v>
      </c>
      <c r="G36" s="108">
        <f t="shared" si="16"/>
        <v>0</v>
      </c>
      <c r="H36" s="108">
        <f t="shared" si="17"/>
        <v>0</v>
      </c>
      <c r="I36" s="43">
        <f t="shared" si="18"/>
        <v>0</v>
      </c>
      <c r="J36" s="43">
        <f t="shared" si="19"/>
        <v>0</v>
      </c>
      <c r="L36" s="24">
        <v>45930</v>
      </c>
      <c r="M36" s="25">
        <f t="shared" si="21"/>
        <v>8</v>
      </c>
    </row>
    <row r="37" spans="1:13" s="8" customFormat="1" ht="45.75" customHeight="1" x14ac:dyDescent="0.2">
      <c r="A37" s="78" t="s">
        <v>194</v>
      </c>
      <c r="B37" s="76">
        <v>4000</v>
      </c>
      <c r="C37" s="74">
        <v>45908</v>
      </c>
      <c r="D37" s="82" t="s">
        <v>183</v>
      </c>
      <c r="E37" s="100">
        <f t="shared" si="7"/>
        <v>4000</v>
      </c>
      <c r="F37" s="108">
        <f t="shared" si="15"/>
        <v>0</v>
      </c>
      <c r="G37" s="108">
        <f t="shared" si="16"/>
        <v>0</v>
      </c>
      <c r="H37" s="108">
        <f t="shared" si="17"/>
        <v>0</v>
      </c>
      <c r="I37" s="43">
        <f t="shared" si="18"/>
        <v>0</v>
      </c>
      <c r="J37" s="43">
        <f t="shared" si="19"/>
        <v>0</v>
      </c>
      <c r="L37" s="24">
        <v>45930</v>
      </c>
      <c r="M37" s="25">
        <f t="shared" si="21"/>
        <v>22</v>
      </c>
    </row>
    <row r="38" spans="1:13" s="8" customFormat="1" ht="39.75" customHeight="1" x14ac:dyDescent="0.2">
      <c r="A38" s="78" t="s">
        <v>178</v>
      </c>
      <c r="B38" s="76">
        <v>8600</v>
      </c>
      <c r="C38" s="74">
        <v>45898</v>
      </c>
      <c r="D38" s="75" t="s">
        <v>179</v>
      </c>
      <c r="E38" s="100">
        <f t="shared" ref="E38:E69" si="22">IF(M38&lt;31,B38,0)</f>
        <v>0</v>
      </c>
      <c r="F38" s="108">
        <f t="shared" ref="F38:F69" si="23">IF(AND(M38&gt;30,M38&lt;91),B38,0)</f>
        <v>8600</v>
      </c>
      <c r="G38" s="108">
        <f t="shared" ref="G38:G69" si="24">IF(AND(M38&gt;90,M38&lt;366),B38,0)</f>
        <v>0</v>
      </c>
      <c r="H38" s="108">
        <f t="shared" ref="H38:H69" si="25">IF(AND(M38&gt;365,M38&lt;731),B38,0)</f>
        <v>0</v>
      </c>
      <c r="I38" s="43">
        <f t="shared" ref="I38:I69" si="26">IF(AND(M38&gt;730,M38&lt;1096),B38,0)</f>
        <v>0</v>
      </c>
      <c r="J38" s="43">
        <f t="shared" ref="J38:J69" si="27">IF(M38&gt;1095,B38,0)</f>
        <v>0</v>
      </c>
      <c r="L38" s="24">
        <v>45930</v>
      </c>
      <c r="M38" s="25">
        <f t="shared" ref="M38:M45" si="28">DATEDIF(C38,L38,"d")</f>
        <v>32</v>
      </c>
    </row>
    <row r="39" spans="1:13" s="8" customFormat="1" ht="40.5" customHeight="1" x14ac:dyDescent="0.2">
      <c r="A39" s="78" t="s">
        <v>176</v>
      </c>
      <c r="B39" s="76">
        <v>8600</v>
      </c>
      <c r="C39" s="74">
        <v>45897</v>
      </c>
      <c r="D39" s="75" t="s">
        <v>177</v>
      </c>
      <c r="E39" s="100">
        <f t="shared" si="22"/>
        <v>0</v>
      </c>
      <c r="F39" s="108">
        <f t="shared" si="23"/>
        <v>8600</v>
      </c>
      <c r="G39" s="108">
        <f t="shared" si="24"/>
        <v>0</v>
      </c>
      <c r="H39" s="108">
        <f t="shared" si="25"/>
        <v>0</v>
      </c>
      <c r="I39" s="43">
        <f t="shared" si="26"/>
        <v>0</v>
      </c>
      <c r="J39" s="43">
        <f t="shared" si="27"/>
        <v>0</v>
      </c>
      <c r="L39" s="24">
        <v>45930</v>
      </c>
      <c r="M39" s="25">
        <f t="shared" si="28"/>
        <v>33</v>
      </c>
    </row>
    <row r="40" spans="1:13" s="8" customFormat="1" ht="30.75" customHeight="1" x14ac:dyDescent="0.2">
      <c r="A40" s="77" t="s">
        <v>158</v>
      </c>
      <c r="B40" s="76">
        <v>16217.68</v>
      </c>
      <c r="C40" s="74">
        <v>45761</v>
      </c>
      <c r="D40" s="75" t="s">
        <v>159</v>
      </c>
      <c r="E40" s="100">
        <f t="shared" si="22"/>
        <v>0</v>
      </c>
      <c r="F40" s="108">
        <f t="shared" si="23"/>
        <v>0</v>
      </c>
      <c r="G40" s="108">
        <f t="shared" si="24"/>
        <v>16217.68</v>
      </c>
      <c r="H40" s="108">
        <f t="shared" si="25"/>
        <v>0</v>
      </c>
      <c r="I40" s="43">
        <f t="shared" si="26"/>
        <v>0</v>
      </c>
      <c r="J40" s="43">
        <f t="shared" si="27"/>
        <v>0</v>
      </c>
      <c r="L40" s="24">
        <v>45930</v>
      </c>
      <c r="M40" s="25">
        <f t="shared" si="28"/>
        <v>169</v>
      </c>
    </row>
    <row r="41" spans="1:13" s="8" customFormat="1" ht="26.25" customHeight="1" x14ac:dyDescent="0.2">
      <c r="A41" s="78" t="s">
        <v>89</v>
      </c>
      <c r="B41" s="76">
        <v>16000</v>
      </c>
      <c r="C41" s="74">
        <v>45919</v>
      </c>
      <c r="D41" s="75" t="s">
        <v>90</v>
      </c>
      <c r="E41" s="100">
        <f t="shared" si="22"/>
        <v>16000</v>
      </c>
      <c r="F41" s="108">
        <f t="shared" si="23"/>
        <v>0</v>
      </c>
      <c r="G41" s="108">
        <f t="shared" si="24"/>
        <v>0</v>
      </c>
      <c r="H41" s="108">
        <f t="shared" si="25"/>
        <v>0</v>
      </c>
      <c r="I41" s="43">
        <f t="shared" si="26"/>
        <v>0</v>
      </c>
      <c r="J41" s="43">
        <f t="shared" si="27"/>
        <v>0</v>
      </c>
      <c r="L41" s="24">
        <v>45930</v>
      </c>
      <c r="M41" s="25">
        <f t="shared" si="28"/>
        <v>11</v>
      </c>
    </row>
    <row r="42" spans="1:13" s="8" customFormat="1" ht="26.25" customHeight="1" x14ac:dyDescent="0.2">
      <c r="A42" s="78" t="s">
        <v>91</v>
      </c>
      <c r="B42" s="76">
        <v>114.8</v>
      </c>
      <c r="C42" s="79">
        <v>45681</v>
      </c>
      <c r="D42" s="75" t="s">
        <v>92</v>
      </c>
      <c r="E42" s="100">
        <f t="shared" si="22"/>
        <v>0</v>
      </c>
      <c r="F42" s="108">
        <f t="shared" si="23"/>
        <v>0</v>
      </c>
      <c r="G42" s="108">
        <f t="shared" si="24"/>
        <v>114.8</v>
      </c>
      <c r="H42" s="108">
        <f t="shared" si="25"/>
        <v>0</v>
      </c>
      <c r="I42" s="43">
        <f t="shared" si="26"/>
        <v>0</v>
      </c>
      <c r="J42" s="43">
        <f t="shared" si="27"/>
        <v>0</v>
      </c>
      <c r="L42" s="24">
        <v>45930</v>
      </c>
      <c r="M42" s="25">
        <f t="shared" si="28"/>
        <v>249</v>
      </c>
    </row>
    <row r="43" spans="1:13" s="8" customFormat="1" ht="45.75" customHeight="1" x14ac:dyDescent="0.2">
      <c r="A43" s="78" t="s">
        <v>205</v>
      </c>
      <c r="B43" s="76">
        <v>7350</v>
      </c>
      <c r="C43" s="74">
        <v>45915</v>
      </c>
      <c r="D43" s="75" t="s">
        <v>204</v>
      </c>
      <c r="E43" s="100">
        <f t="shared" si="22"/>
        <v>7350</v>
      </c>
      <c r="F43" s="108">
        <f t="shared" si="23"/>
        <v>0</v>
      </c>
      <c r="G43" s="108">
        <f t="shared" si="24"/>
        <v>0</v>
      </c>
      <c r="H43" s="108">
        <f t="shared" si="25"/>
        <v>0</v>
      </c>
      <c r="I43" s="43">
        <f t="shared" si="26"/>
        <v>0</v>
      </c>
      <c r="J43" s="43">
        <f t="shared" si="27"/>
        <v>0</v>
      </c>
      <c r="L43" s="24">
        <v>45930</v>
      </c>
      <c r="M43" s="25">
        <f t="shared" si="28"/>
        <v>15</v>
      </c>
    </row>
    <row r="44" spans="1:13" s="8" customFormat="1" ht="39" customHeight="1" x14ac:dyDescent="0.2">
      <c r="A44" s="78" t="s">
        <v>190</v>
      </c>
      <c r="B44" s="76">
        <v>2340</v>
      </c>
      <c r="C44" s="74">
        <v>45903</v>
      </c>
      <c r="D44" s="82" t="s">
        <v>189</v>
      </c>
      <c r="E44" s="100">
        <f t="shared" si="22"/>
        <v>2340</v>
      </c>
      <c r="F44" s="108">
        <f t="shared" si="23"/>
        <v>0</v>
      </c>
      <c r="G44" s="108">
        <f t="shared" si="24"/>
        <v>0</v>
      </c>
      <c r="H44" s="108">
        <f t="shared" si="25"/>
        <v>0</v>
      </c>
      <c r="I44" s="43">
        <f t="shared" si="26"/>
        <v>0</v>
      </c>
      <c r="J44" s="43">
        <f t="shared" si="27"/>
        <v>0</v>
      </c>
      <c r="L44" s="24">
        <v>45930</v>
      </c>
      <c r="M44" s="25">
        <f t="shared" si="28"/>
        <v>27</v>
      </c>
    </row>
    <row r="45" spans="1:13" s="8" customFormat="1" ht="46.5" customHeight="1" x14ac:dyDescent="0.2">
      <c r="A45" s="78" t="s">
        <v>174</v>
      </c>
      <c r="B45" s="76">
        <v>35702</v>
      </c>
      <c r="C45" s="74">
        <v>45897</v>
      </c>
      <c r="D45" s="75" t="s">
        <v>175</v>
      </c>
      <c r="E45" s="100">
        <f t="shared" si="22"/>
        <v>0</v>
      </c>
      <c r="F45" s="108">
        <f t="shared" si="23"/>
        <v>35702</v>
      </c>
      <c r="G45" s="108">
        <f t="shared" si="24"/>
        <v>0</v>
      </c>
      <c r="H45" s="108">
        <f t="shared" si="25"/>
        <v>0</v>
      </c>
      <c r="I45" s="43">
        <f t="shared" si="26"/>
        <v>0</v>
      </c>
      <c r="J45" s="43">
        <f t="shared" si="27"/>
        <v>0</v>
      </c>
      <c r="L45" s="24">
        <v>45930</v>
      </c>
      <c r="M45" s="25">
        <f t="shared" si="28"/>
        <v>33</v>
      </c>
    </row>
    <row r="46" spans="1:13" s="8" customFormat="1" ht="59.25" customHeight="1" x14ac:dyDescent="0.2">
      <c r="A46" s="78" t="s">
        <v>220</v>
      </c>
      <c r="B46" s="76">
        <v>7350</v>
      </c>
      <c r="C46" s="74">
        <v>45916</v>
      </c>
      <c r="D46" s="75" t="s">
        <v>216</v>
      </c>
      <c r="E46" s="100">
        <f t="shared" si="22"/>
        <v>7350</v>
      </c>
      <c r="F46" s="108">
        <f t="shared" si="23"/>
        <v>0</v>
      </c>
      <c r="G46" s="108">
        <f t="shared" si="24"/>
        <v>0</v>
      </c>
      <c r="H46" s="108">
        <f t="shared" si="25"/>
        <v>0</v>
      </c>
      <c r="I46" s="43">
        <f t="shared" si="26"/>
        <v>0</v>
      </c>
      <c r="J46" s="43">
        <f t="shared" si="27"/>
        <v>0</v>
      </c>
      <c r="L46" s="24">
        <v>45930</v>
      </c>
      <c r="M46" s="25">
        <f t="shared" ref="M46:M71" si="29">DATEDIF(C46,L46,"d")</f>
        <v>14</v>
      </c>
    </row>
    <row r="47" spans="1:13" s="8" customFormat="1" ht="36.75" customHeight="1" x14ac:dyDescent="0.2">
      <c r="A47" s="78" t="s">
        <v>245</v>
      </c>
      <c r="B47" s="76">
        <v>22900</v>
      </c>
      <c r="C47" s="74">
        <v>45930</v>
      </c>
      <c r="D47" s="75" t="s">
        <v>244</v>
      </c>
      <c r="E47" s="100">
        <f t="shared" si="22"/>
        <v>22900</v>
      </c>
      <c r="F47" s="108">
        <f t="shared" si="23"/>
        <v>0</v>
      </c>
      <c r="G47" s="108">
        <f t="shared" si="24"/>
        <v>0</v>
      </c>
      <c r="H47" s="108">
        <f t="shared" si="25"/>
        <v>0</v>
      </c>
      <c r="I47" s="43">
        <f t="shared" si="26"/>
        <v>0</v>
      </c>
      <c r="J47" s="43">
        <f t="shared" si="27"/>
        <v>0</v>
      </c>
      <c r="L47" s="24">
        <v>45930</v>
      </c>
      <c r="M47" s="25">
        <f t="shared" si="29"/>
        <v>0</v>
      </c>
    </row>
    <row r="48" spans="1:13" s="8" customFormat="1" ht="27" customHeight="1" x14ac:dyDescent="0.2">
      <c r="A48" s="78" t="s">
        <v>93</v>
      </c>
      <c r="B48" s="76">
        <v>107500</v>
      </c>
      <c r="C48" s="74">
        <v>45903</v>
      </c>
      <c r="D48" s="75" t="s">
        <v>94</v>
      </c>
      <c r="E48" s="100">
        <f t="shared" si="22"/>
        <v>107500</v>
      </c>
      <c r="F48" s="108">
        <f t="shared" si="23"/>
        <v>0</v>
      </c>
      <c r="G48" s="108">
        <f t="shared" si="24"/>
        <v>0</v>
      </c>
      <c r="H48" s="108">
        <f t="shared" si="25"/>
        <v>0</v>
      </c>
      <c r="I48" s="43">
        <f t="shared" si="26"/>
        <v>0</v>
      </c>
      <c r="J48" s="43">
        <f t="shared" si="27"/>
        <v>0</v>
      </c>
      <c r="L48" s="24">
        <v>45930</v>
      </c>
      <c r="M48" s="25">
        <f t="shared" si="29"/>
        <v>27</v>
      </c>
    </row>
    <row r="49" spans="1:13" s="8" customFormat="1" ht="38.25" customHeight="1" x14ac:dyDescent="0.2">
      <c r="A49" s="78" t="s">
        <v>95</v>
      </c>
      <c r="B49" s="76">
        <v>372000</v>
      </c>
      <c r="C49" s="79">
        <v>45677</v>
      </c>
      <c r="D49" s="75" t="s">
        <v>96</v>
      </c>
      <c r="E49" s="100">
        <f t="shared" si="22"/>
        <v>0</v>
      </c>
      <c r="F49" s="108">
        <f t="shared" si="23"/>
        <v>0</v>
      </c>
      <c r="G49" s="108">
        <f t="shared" si="24"/>
        <v>372000</v>
      </c>
      <c r="H49" s="108">
        <f t="shared" si="25"/>
        <v>0</v>
      </c>
      <c r="I49" s="43">
        <f t="shared" si="26"/>
        <v>0</v>
      </c>
      <c r="J49" s="43">
        <f t="shared" si="27"/>
        <v>0</v>
      </c>
      <c r="L49" s="24">
        <v>45930</v>
      </c>
      <c r="M49" s="25">
        <f t="shared" si="29"/>
        <v>253</v>
      </c>
    </row>
    <row r="50" spans="1:13" s="8" customFormat="1" ht="35.25" customHeight="1" x14ac:dyDescent="0.2">
      <c r="A50" s="78" t="s">
        <v>166</v>
      </c>
      <c r="B50" s="76">
        <v>9060</v>
      </c>
      <c r="C50" s="74">
        <v>45882</v>
      </c>
      <c r="D50" s="82" t="s">
        <v>167</v>
      </c>
      <c r="E50" s="100">
        <f t="shared" si="22"/>
        <v>0</v>
      </c>
      <c r="F50" s="108">
        <f t="shared" si="23"/>
        <v>9060</v>
      </c>
      <c r="G50" s="108">
        <f t="shared" si="24"/>
        <v>0</v>
      </c>
      <c r="H50" s="108">
        <f t="shared" si="25"/>
        <v>0</v>
      </c>
      <c r="I50" s="43">
        <f t="shared" si="26"/>
        <v>0</v>
      </c>
      <c r="J50" s="43">
        <f t="shared" si="27"/>
        <v>0</v>
      </c>
      <c r="L50" s="24">
        <v>45930</v>
      </c>
      <c r="M50" s="25">
        <f t="shared" si="29"/>
        <v>48</v>
      </c>
    </row>
    <row r="51" spans="1:13" s="8" customFormat="1" ht="42.75" customHeight="1" x14ac:dyDescent="0.2">
      <c r="A51" s="78" t="s">
        <v>230</v>
      </c>
      <c r="B51" s="76">
        <v>6750</v>
      </c>
      <c r="C51" s="74">
        <v>45919</v>
      </c>
      <c r="D51" s="75" t="s">
        <v>228</v>
      </c>
      <c r="E51" s="100">
        <f t="shared" si="22"/>
        <v>6750</v>
      </c>
      <c r="F51" s="108">
        <f t="shared" si="23"/>
        <v>0</v>
      </c>
      <c r="G51" s="108">
        <f t="shared" si="24"/>
        <v>0</v>
      </c>
      <c r="H51" s="108">
        <f t="shared" si="25"/>
        <v>0</v>
      </c>
      <c r="I51" s="43">
        <f t="shared" si="26"/>
        <v>0</v>
      </c>
      <c r="J51" s="43">
        <f t="shared" si="27"/>
        <v>0</v>
      </c>
      <c r="L51" s="24">
        <v>45930</v>
      </c>
      <c r="M51" s="25">
        <f t="shared" si="29"/>
        <v>11</v>
      </c>
    </row>
    <row r="52" spans="1:13" s="8" customFormat="1" ht="36.75" customHeight="1" x14ac:dyDescent="0.2">
      <c r="A52" s="78" t="s">
        <v>97</v>
      </c>
      <c r="B52" s="76">
        <v>7200</v>
      </c>
      <c r="C52" s="74">
        <v>45887</v>
      </c>
      <c r="D52" s="75" t="s">
        <v>98</v>
      </c>
      <c r="E52" s="100">
        <f t="shared" si="22"/>
        <v>0</v>
      </c>
      <c r="F52" s="108">
        <f t="shared" si="23"/>
        <v>7200</v>
      </c>
      <c r="G52" s="108">
        <f t="shared" si="24"/>
        <v>0</v>
      </c>
      <c r="H52" s="108">
        <f t="shared" si="25"/>
        <v>0</v>
      </c>
      <c r="I52" s="43">
        <f t="shared" si="26"/>
        <v>0</v>
      </c>
      <c r="J52" s="43">
        <f t="shared" si="27"/>
        <v>0</v>
      </c>
      <c r="L52" s="24">
        <v>45930</v>
      </c>
      <c r="M52" s="25">
        <f t="shared" si="29"/>
        <v>43</v>
      </c>
    </row>
    <row r="53" spans="1:13" s="8" customFormat="1" ht="30" customHeight="1" x14ac:dyDescent="0.2">
      <c r="A53" s="77" t="s">
        <v>99</v>
      </c>
      <c r="B53" s="76">
        <v>10000000</v>
      </c>
      <c r="C53" s="74">
        <v>45875</v>
      </c>
      <c r="D53" s="75" t="s">
        <v>100</v>
      </c>
      <c r="E53" s="100">
        <f t="shared" si="22"/>
        <v>0</v>
      </c>
      <c r="F53" s="108">
        <f t="shared" si="23"/>
        <v>10000000</v>
      </c>
      <c r="G53" s="108">
        <f t="shared" si="24"/>
        <v>0</v>
      </c>
      <c r="H53" s="108">
        <f t="shared" si="25"/>
        <v>0</v>
      </c>
      <c r="I53" s="43">
        <f t="shared" si="26"/>
        <v>0</v>
      </c>
      <c r="J53" s="43">
        <f t="shared" si="27"/>
        <v>0</v>
      </c>
      <c r="L53" s="24">
        <v>45930</v>
      </c>
      <c r="M53" s="25">
        <f t="shared" si="29"/>
        <v>55</v>
      </c>
    </row>
    <row r="54" spans="1:13" s="8" customFormat="1" ht="57.75" customHeight="1" x14ac:dyDescent="0.2">
      <c r="A54" s="78" t="s">
        <v>101</v>
      </c>
      <c r="B54" s="76">
        <v>442800</v>
      </c>
      <c r="C54" s="74">
        <v>45912</v>
      </c>
      <c r="D54" s="75" t="s">
        <v>102</v>
      </c>
      <c r="E54" s="100">
        <f t="shared" si="22"/>
        <v>442800</v>
      </c>
      <c r="F54" s="108">
        <f t="shared" si="23"/>
        <v>0</v>
      </c>
      <c r="G54" s="108">
        <f t="shared" si="24"/>
        <v>0</v>
      </c>
      <c r="H54" s="108">
        <f t="shared" si="25"/>
        <v>0</v>
      </c>
      <c r="I54" s="43">
        <f t="shared" si="26"/>
        <v>0</v>
      </c>
      <c r="J54" s="43">
        <f t="shared" si="27"/>
        <v>0</v>
      </c>
      <c r="L54" s="24">
        <v>45930</v>
      </c>
      <c r="M54" s="25">
        <f t="shared" si="29"/>
        <v>18</v>
      </c>
    </row>
    <row r="55" spans="1:13" s="8" customFormat="1" ht="60.75" customHeight="1" x14ac:dyDescent="0.2">
      <c r="A55" s="78" t="s">
        <v>201</v>
      </c>
      <c r="B55" s="76">
        <v>16187</v>
      </c>
      <c r="C55" s="74">
        <v>45911</v>
      </c>
      <c r="D55" s="75" t="s">
        <v>202</v>
      </c>
      <c r="E55" s="100">
        <f t="shared" si="22"/>
        <v>16187</v>
      </c>
      <c r="F55" s="108">
        <f t="shared" si="23"/>
        <v>0</v>
      </c>
      <c r="G55" s="108">
        <f t="shared" si="24"/>
        <v>0</v>
      </c>
      <c r="H55" s="108">
        <f t="shared" si="25"/>
        <v>0</v>
      </c>
      <c r="I55" s="43">
        <f t="shared" si="26"/>
        <v>0</v>
      </c>
      <c r="J55" s="43">
        <f t="shared" si="27"/>
        <v>0</v>
      </c>
      <c r="L55" s="24">
        <v>45930</v>
      </c>
      <c r="M55" s="25">
        <f t="shared" si="29"/>
        <v>19</v>
      </c>
    </row>
    <row r="56" spans="1:13" s="8" customFormat="1" ht="48" customHeight="1" x14ac:dyDescent="0.2">
      <c r="A56" s="78" t="s">
        <v>103</v>
      </c>
      <c r="B56" s="76">
        <v>33600</v>
      </c>
      <c r="C56" s="74">
        <v>45909</v>
      </c>
      <c r="D56" s="75" t="s">
        <v>104</v>
      </c>
      <c r="E56" s="100">
        <f t="shared" si="22"/>
        <v>33600</v>
      </c>
      <c r="F56" s="108">
        <f t="shared" si="23"/>
        <v>0</v>
      </c>
      <c r="G56" s="108">
        <f t="shared" si="24"/>
        <v>0</v>
      </c>
      <c r="H56" s="108">
        <f t="shared" si="25"/>
        <v>0</v>
      </c>
      <c r="I56" s="43">
        <f t="shared" si="26"/>
        <v>0</v>
      </c>
      <c r="J56" s="43">
        <f t="shared" si="27"/>
        <v>0</v>
      </c>
      <c r="L56" s="24">
        <v>45930</v>
      </c>
      <c r="M56" s="25">
        <f t="shared" si="29"/>
        <v>21</v>
      </c>
    </row>
    <row r="57" spans="1:13" s="8" customFormat="1" ht="27.75" customHeight="1" x14ac:dyDescent="0.2">
      <c r="A57" s="77" t="s">
        <v>105</v>
      </c>
      <c r="B57" s="76">
        <v>150000</v>
      </c>
      <c r="C57" s="74">
        <v>45908</v>
      </c>
      <c r="D57" s="75" t="s">
        <v>106</v>
      </c>
      <c r="E57" s="100">
        <f t="shared" si="22"/>
        <v>150000</v>
      </c>
      <c r="F57" s="108">
        <f t="shared" si="23"/>
        <v>0</v>
      </c>
      <c r="G57" s="108">
        <f t="shared" si="24"/>
        <v>0</v>
      </c>
      <c r="H57" s="108">
        <f t="shared" si="25"/>
        <v>0</v>
      </c>
      <c r="I57" s="43">
        <f t="shared" si="26"/>
        <v>0</v>
      </c>
      <c r="J57" s="43">
        <f t="shared" si="27"/>
        <v>0</v>
      </c>
      <c r="L57" s="24">
        <v>45930</v>
      </c>
      <c r="M57" s="25">
        <f t="shared" si="29"/>
        <v>22</v>
      </c>
    </row>
    <row r="58" spans="1:13" s="8" customFormat="1" ht="45.75" customHeight="1" x14ac:dyDescent="0.2">
      <c r="A58" s="78" t="s">
        <v>172</v>
      </c>
      <c r="B58" s="76">
        <v>35702</v>
      </c>
      <c r="C58" s="74">
        <v>45896</v>
      </c>
      <c r="D58" s="82" t="s">
        <v>173</v>
      </c>
      <c r="E58" s="100">
        <f t="shared" si="22"/>
        <v>0</v>
      </c>
      <c r="F58" s="108">
        <f t="shared" si="23"/>
        <v>35702</v>
      </c>
      <c r="G58" s="108">
        <f t="shared" si="24"/>
        <v>0</v>
      </c>
      <c r="H58" s="108">
        <f t="shared" si="25"/>
        <v>0</v>
      </c>
      <c r="I58" s="43">
        <f t="shared" si="26"/>
        <v>0</v>
      </c>
      <c r="J58" s="43">
        <f t="shared" si="27"/>
        <v>0</v>
      </c>
      <c r="L58" s="24">
        <v>45930</v>
      </c>
      <c r="M58" s="25">
        <f t="shared" si="29"/>
        <v>34</v>
      </c>
    </row>
    <row r="59" spans="1:13" s="8" customFormat="1" ht="48" customHeight="1" x14ac:dyDescent="0.2">
      <c r="A59" s="88" t="s">
        <v>154</v>
      </c>
      <c r="B59" s="89">
        <v>12450</v>
      </c>
      <c r="C59" s="81">
        <v>45730</v>
      </c>
      <c r="D59" s="84" t="s">
        <v>155</v>
      </c>
      <c r="E59" s="100">
        <f t="shared" si="22"/>
        <v>0</v>
      </c>
      <c r="F59" s="108">
        <f t="shared" si="23"/>
        <v>0</v>
      </c>
      <c r="G59" s="108">
        <f t="shared" si="24"/>
        <v>12450</v>
      </c>
      <c r="H59" s="108">
        <f t="shared" si="25"/>
        <v>0</v>
      </c>
      <c r="I59" s="43">
        <f t="shared" si="26"/>
        <v>0</v>
      </c>
      <c r="J59" s="43">
        <f t="shared" si="27"/>
        <v>0</v>
      </c>
      <c r="L59" s="24">
        <v>45930</v>
      </c>
      <c r="M59" s="25">
        <f t="shared" si="29"/>
        <v>200</v>
      </c>
    </row>
    <row r="60" spans="1:13" s="8" customFormat="1" ht="60" customHeight="1" x14ac:dyDescent="0.2">
      <c r="A60" s="78" t="s">
        <v>219</v>
      </c>
      <c r="B60" s="76">
        <v>7350</v>
      </c>
      <c r="C60" s="74">
        <v>45916</v>
      </c>
      <c r="D60" s="75" t="s">
        <v>216</v>
      </c>
      <c r="E60" s="100">
        <f t="shared" si="22"/>
        <v>7350</v>
      </c>
      <c r="F60" s="108">
        <f t="shared" si="23"/>
        <v>0</v>
      </c>
      <c r="G60" s="108">
        <f t="shared" si="24"/>
        <v>0</v>
      </c>
      <c r="H60" s="108">
        <f t="shared" si="25"/>
        <v>0</v>
      </c>
      <c r="I60" s="43">
        <f t="shared" si="26"/>
        <v>0</v>
      </c>
      <c r="J60" s="43">
        <f t="shared" si="27"/>
        <v>0</v>
      </c>
      <c r="L60" s="24">
        <v>45930</v>
      </c>
      <c r="M60" s="25">
        <f t="shared" si="29"/>
        <v>14</v>
      </c>
    </row>
    <row r="61" spans="1:13" s="8" customFormat="1" ht="39.75" customHeight="1" x14ac:dyDescent="0.2">
      <c r="A61" s="77" t="s">
        <v>162</v>
      </c>
      <c r="B61" s="76">
        <v>66100</v>
      </c>
      <c r="C61" s="74">
        <v>45807</v>
      </c>
      <c r="D61" s="75" t="s">
        <v>163</v>
      </c>
      <c r="E61" s="100">
        <f t="shared" si="22"/>
        <v>0</v>
      </c>
      <c r="F61" s="108">
        <f t="shared" si="23"/>
        <v>0</v>
      </c>
      <c r="G61" s="108">
        <f t="shared" si="24"/>
        <v>66100</v>
      </c>
      <c r="H61" s="108">
        <f t="shared" si="25"/>
        <v>0</v>
      </c>
      <c r="I61" s="43">
        <f t="shared" si="26"/>
        <v>0</v>
      </c>
      <c r="J61" s="43">
        <f t="shared" si="27"/>
        <v>0</v>
      </c>
      <c r="L61" s="24">
        <v>45930</v>
      </c>
      <c r="M61" s="25">
        <f t="shared" si="29"/>
        <v>123</v>
      </c>
    </row>
    <row r="62" spans="1:13" s="8" customFormat="1" ht="62.25" customHeight="1" x14ac:dyDescent="0.2">
      <c r="A62" s="90" t="s">
        <v>107</v>
      </c>
      <c r="B62" s="89">
        <v>63869.88</v>
      </c>
      <c r="C62" s="81">
        <v>45910</v>
      </c>
      <c r="D62" s="84" t="s">
        <v>108</v>
      </c>
      <c r="E62" s="100">
        <f t="shared" si="22"/>
        <v>63869.88</v>
      </c>
      <c r="F62" s="108">
        <f t="shared" si="23"/>
        <v>0</v>
      </c>
      <c r="G62" s="108">
        <f t="shared" si="24"/>
        <v>0</v>
      </c>
      <c r="H62" s="108">
        <f t="shared" si="25"/>
        <v>0</v>
      </c>
      <c r="I62" s="43">
        <f t="shared" si="26"/>
        <v>0</v>
      </c>
      <c r="J62" s="43">
        <f t="shared" si="27"/>
        <v>0</v>
      </c>
      <c r="L62" s="24">
        <v>45930</v>
      </c>
      <c r="M62" s="25">
        <f t="shared" si="29"/>
        <v>20</v>
      </c>
    </row>
    <row r="63" spans="1:13" s="8" customFormat="1" ht="58.5" customHeight="1" x14ac:dyDescent="0.2">
      <c r="A63" s="90" t="s">
        <v>246</v>
      </c>
      <c r="B63" s="89">
        <v>4800</v>
      </c>
      <c r="C63" s="81">
        <v>45929</v>
      </c>
      <c r="D63" s="84" t="s">
        <v>238</v>
      </c>
      <c r="E63" s="100">
        <f t="shared" si="22"/>
        <v>4800</v>
      </c>
      <c r="F63" s="108">
        <f t="shared" si="23"/>
        <v>0</v>
      </c>
      <c r="G63" s="108">
        <f t="shared" si="24"/>
        <v>0</v>
      </c>
      <c r="H63" s="108">
        <f t="shared" si="25"/>
        <v>0</v>
      </c>
      <c r="I63" s="43">
        <f t="shared" si="26"/>
        <v>0</v>
      </c>
      <c r="J63" s="43">
        <f t="shared" si="27"/>
        <v>0</v>
      </c>
      <c r="L63" s="24">
        <v>45930</v>
      </c>
      <c r="M63" s="25">
        <f t="shared" si="29"/>
        <v>1</v>
      </c>
    </row>
    <row r="64" spans="1:13" s="8" customFormat="1" ht="62.25" customHeight="1" x14ac:dyDescent="0.2">
      <c r="A64" s="90" t="s">
        <v>237</v>
      </c>
      <c r="B64" s="89">
        <v>4800</v>
      </c>
      <c r="C64" s="81">
        <v>45929</v>
      </c>
      <c r="D64" s="84" t="s">
        <v>238</v>
      </c>
      <c r="E64" s="100">
        <f t="shared" si="22"/>
        <v>4800</v>
      </c>
      <c r="F64" s="108">
        <f t="shared" si="23"/>
        <v>0</v>
      </c>
      <c r="G64" s="108">
        <f t="shared" si="24"/>
        <v>0</v>
      </c>
      <c r="H64" s="108">
        <f t="shared" si="25"/>
        <v>0</v>
      </c>
      <c r="I64" s="43">
        <f t="shared" si="26"/>
        <v>0</v>
      </c>
      <c r="J64" s="43">
        <f t="shared" si="27"/>
        <v>0</v>
      </c>
      <c r="L64" s="24">
        <v>45930</v>
      </c>
      <c r="M64" s="25">
        <f t="shared" si="29"/>
        <v>1</v>
      </c>
    </row>
    <row r="65" spans="1:13" s="8" customFormat="1" ht="34.5" customHeight="1" x14ac:dyDescent="0.2">
      <c r="A65" s="90" t="s">
        <v>221</v>
      </c>
      <c r="B65" s="89">
        <v>7840</v>
      </c>
      <c r="C65" s="81">
        <v>45917</v>
      </c>
      <c r="D65" s="84" t="s">
        <v>222</v>
      </c>
      <c r="E65" s="100">
        <f t="shared" si="22"/>
        <v>7840</v>
      </c>
      <c r="F65" s="108">
        <f t="shared" si="23"/>
        <v>0</v>
      </c>
      <c r="G65" s="108">
        <f t="shared" si="24"/>
        <v>0</v>
      </c>
      <c r="H65" s="108">
        <f t="shared" si="25"/>
        <v>0</v>
      </c>
      <c r="I65" s="43">
        <f t="shared" si="26"/>
        <v>0</v>
      </c>
      <c r="J65" s="43">
        <f t="shared" si="27"/>
        <v>0</v>
      </c>
      <c r="L65" s="24">
        <v>45930</v>
      </c>
      <c r="M65" s="25">
        <f t="shared" si="29"/>
        <v>13</v>
      </c>
    </row>
    <row r="66" spans="1:13" s="8" customFormat="1" ht="36" customHeight="1" x14ac:dyDescent="0.2">
      <c r="A66" s="88" t="s">
        <v>109</v>
      </c>
      <c r="B66" s="89">
        <v>316000</v>
      </c>
      <c r="C66" s="81">
        <v>45875</v>
      </c>
      <c r="D66" s="84" t="s">
        <v>110</v>
      </c>
      <c r="E66" s="100">
        <f t="shared" si="22"/>
        <v>0</v>
      </c>
      <c r="F66" s="108">
        <f t="shared" si="23"/>
        <v>316000</v>
      </c>
      <c r="G66" s="108">
        <f t="shared" si="24"/>
        <v>0</v>
      </c>
      <c r="H66" s="108">
        <f t="shared" si="25"/>
        <v>0</v>
      </c>
      <c r="I66" s="43">
        <f t="shared" si="26"/>
        <v>0</v>
      </c>
      <c r="J66" s="43">
        <f t="shared" si="27"/>
        <v>0</v>
      </c>
      <c r="L66" s="24">
        <v>45930</v>
      </c>
      <c r="M66" s="25">
        <f t="shared" si="29"/>
        <v>55</v>
      </c>
    </row>
    <row r="67" spans="1:13" s="8" customFormat="1" ht="59.25" customHeight="1" x14ac:dyDescent="0.2">
      <c r="A67" s="90" t="s">
        <v>239</v>
      </c>
      <c r="B67" s="89">
        <v>19260</v>
      </c>
      <c r="C67" s="81">
        <v>45929</v>
      </c>
      <c r="D67" s="84" t="s">
        <v>240</v>
      </c>
      <c r="E67" s="100">
        <f t="shared" si="22"/>
        <v>19260</v>
      </c>
      <c r="F67" s="108">
        <f t="shared" si="23"/>
        <v>0</v>
      </c>
      <c r="G67" s="108">
        <f t="shared" si="24"/>
        <v>0</v>
      </c>
      <c r="H67" s="108">
        <f t="shared" si="25"/>
        <v>0</v>
      </c>
      <c r="I67" s="43">
        <f t="shared" si="26"/>
        <v>0</v>
      </c>
      <c r="J67" s="43">
        <f t="shared" si="27"/>
        <v>0</v>
      </c>
      <c r="L67" s="24">
        <v>45930</v>
      </c>
      <c r="M67" s="25">
        <f t="shared" si="29"/>
        <v>1</v>
      </c>
    </row>
    <row r="68" spans="1:13" s="8" customFormat="1" ht="50.25" customHeight="1" x14ac:dyDescent="0.2">
      <c r="A68" s="90" t="s">
        <v>211</v>
      </c>
      <c r="B68" s="89">
        <v>7350</v>
      </c>
      <c r="C68" s="81">
        <v>45915</v>
      </c>
      <c r="D68" s="84" t="s">
        <v>204</v>
      </c>
      <c r="E68" s="100">
        <f t="shared" si="22"/>
        <v>7350</v>
      </c>
      <c r="F68" s="108">
        <f t="shared" si="23"/>
        <v>0</v>
      </c>
      <c r="G68" s="108">
        <f t="shared" si="24"/>
        <v>0</v>
      </c>
      <c r="H68" s="108">
        <f t="shared" si="25"/>
        <v>0</v>
      </c>
      <c r="I68" s="43">
        <f t="shared" si="26"/>
        <v>0</v>
      </c>
      <c r="J68" s="43">
        <f t="shared" si="27"/>
        <v>0</v>
      </c>
      <c r="L68" s="24">
        <v>45930</v>
      </c>
      <c r="M68" s="25">
        <f t="shared" si="29"/>
        <v>15</v>
      </c>
    </row>
    <row r="69" spans="1:13" s="8" customFormat="1" ht="28.5" customHeight="1" x14ac:dyDescent="0.2">
      <c r="A69" s="78" t="s">
        <v>111</v>
      </c>
      <c r="B69" s="76">
        <v>50000</v>
      </c>
      <c r="C69" s="79">
        <v>45678</v>
      </c>
      <c r="D69" s="75" t="s">
        <v>112</v>
      </c>
      <c r="E69" s="100">
        <f t="shared" si="22"/>
        <v>0</v>
      </c>
      <c r="F69" s="108">
        <f t="shared" si="23"/>
        <v>0</v>
      </c>
      <c r="G69" s="108">
        <f t="shared" si="24"/>
        <v>50000</v>
      </c>
      <c r="H69" s="108">
        <f t="shared" si="25"/>
        <v>0</v>
      </c>
      <c r="I69" s="43">
        <f t="shared" si="26"/>
        <v>0</v>
      </c>
      <c r="J69" s="43">
        <f t="shared" si="27"/>
        <v>0</v>
      </c>
      <c r="L69" s="24">
        <v>45930</v>
      </c>
      <c r="M69" s="25">
        <f t="shared" si="29"/>
        <v>252</v>
      </c>
    </row>
    <row r="70" spans="1:13" s="8" customFormat="1" ht="25.5" customHeight="1" x14ac:dyDescent="0.2">
      <c r="A70" s="78" t="s">
        <v>111</v>
      </c>
      <c r="B70" s="76">
        <v>68000</v>
      </c>
      <c r="C70" s="80">
        <v>45684</v>
      </c>
      <c r="D70" s="75" t="s">
        <v>113</v>
      </c>
      <c r="E70" s="100">
        <f t="shared" ref="E70:E71" si="30">IF(M70&lt;31,B70,0)</f>
        <v>0</v>
      </c>
      <c r="F70" s="108">
        <f t="shared" ref="F70:F71" si="31">IF(AND(M70&gt;30,M70&lt;91),B70,0)</f>
        <v>0</v>
      </c>
      <c r="G70" s="108">
        <f t="shared" ref="G70:G71" si="32">IF(AND(M70&gt;90,M70&lt;366),B70,0)</f>
        <v>68000</v>
      </c>
      <c r="H70" s="108">
        <f t="shared" ref="H70:H71" si="33">IF(AND(M70&gt;365,M70&lt;731),B70,0)</f>
        <v>0</v>
      </c>
      <c r="I70" s="43">
        <f t="shared" ref="I70:I71" si="34">IF(AND(M70&gt;730,M70&lt;1096),B70,0)</f>
        <v>0</v>
      </c>
      <c r="J70" s="43">
        <f t="shared" ref="J70:J71" si="35">IF(M70&gt;1095,B70,0)</f>
        <v>0</v>
      </c>
      <c r="L70" s="24">
        <v>45930</v>
      </c>
      <c r="M70" s="25">
        <f t="shared" si="29"/>
        <v>246</v>
      </c>
    </row>
    <row r="71" spans="1:13" s="8" customFormat="1" ht="44.25" customHeight="1" x14ac:dyDescent="0.2">
      <c r="A71" s="78" t="s">
        <v>231</v>
      </c>
      <c r="B71" s="76">
        <v>6750</v>
      </c>
      <c r="C71" s="74">
        <v>45919</v>
      </c>
      <c r="D71" s="75" t="s">
        <v>228</v>
      </c>
      <c r="E71" s="100">
        <f t="shared" si="30"/>
        <v>6750</v>
      </c>
      <c r="F71" s="108">
        <f t="shared" si="31"/>
        <v>0</v>
      </c>
      <c r="G71" s="108">
        <f t="shared" si="32"/>
        <v>0</v>
      </c>
      <c r="H71" s="108">
        <f t="shared" si="33"/>
        <v>0</v>
      </c>
      <c r="I71" s="43">
        <f t="shared" si="34"/>
        <v>0</v>
      </c>
      <c r="J71" s="43">
        <f t="shared" si="35"/>
        <v>0</v>
      </c>
      <c r="L71" s="24">
        <v>45930</v>
      </c>
      <c r="M71" s="25">
        <f t="shared" si="29"/>
        <v>11</v>
      </c>
    </row>
    <row r="72" spans="1:13" s="8" customFormat="1" ht="45" customHeight="1" x14ac:dyDescent="0.2">
      <c r="A72" s="77" t="s">
        <v>114</v>
      </c>
      <c r="B72" s="76">
        <v>458000</v>
      </c>
      <c r="C72" s="74">
        <v>45923</v>
      </c>
      <c r="D72" s="75" t="s">
        <v>115</v>
      </c>
      <c r="E72" s="100">
        <f t="shared" si="7"/>
        <v>458000</v>
      </c>
      <c r="F72" s="108">
        <f t="shared" si="15"/>
        <v>0</v>
      </c>
      <c r="G72" s="108">
        <f t="shared" si="16"/>
        <v>0</v>
      </c>
      <c r="H72" s="108">
        <f t="shared" si="17"/>
        <v>0</v>
      </c>
      <c r="I72" s="43">
        <f t="shared" si="18"/>
        <v>0</v>
      </c>
      <c r="J72" s="43">
        <f t="shared" si="19"/>
        <v>0</v>
      </c>
      <c r="L72" s="24">
        <v>45930</v>
      </c>
      <c r="M72" s="25">
        <f t="shared" si="21"/>
        <v>7</v>
      </c>
    </row>
    <row r="73" spans="1:13" s="8" customFormat="1" ht="44.25" customHeight="1" x14ac:dyDescent="0.2">
      <c r="A73" s="90" t="s">
        <v>180</v>
      </c>
      <c r="B73" s="76">
        <v>4000</v>
      </c>
      <c r="C73" s="74">
        <v>45898</v>
      </c>
      <c r="D73" s="75" t="s">
        <v>181</v>
      </c>
      <c r="E73" s="100">
        <f t="shared" si="7"/>
        <v>0</v>
      </c>
      <c r="F73" s="108">
        <f t="shared" si="15"/>
        <v>4000</v>
      </c>
      <c r="G73" s="108">
        <f t="shared" si="16"/>
        <v>0</v>
      </c>
      <c r="H73" s="108">
        <f t="shared" si="17"/>
        <v>0</v>
      </c>
      <c r="I73" s="43">
        <f t="shared" si="18"/>
        <v>0</v>
      </c>
      <c r="J73" s="43">
        <f t="shared" si="19"/>
        <v>0</v>
      </c>
      <c r="L73" s="24">
        <v>45930</v>
      </c>
      <c r="M73" s="25">
        <f t="shared" si="21"/>
        <v>32</v>
      </c>
    </row>
    <row r="74" spans="1:13" s="8" customFormat="1" ht="30.75" customHeight="1" x14ac:dyDescent="0.2">
      <c r="A74" s="88" t="s">
        <v>116</v>
      </c>
      <c r="B74" s="89">
        <v>31950</v>
      </c>
      <c r="C74" s="81">
        <v>45842</v>
      </c>
      <c r="D74" s="84" t="s">
        <v>117</v>
      </c>
      <c r="E74" s="100">
        <f t="shared" si="7"/>
        <v>0</v>
      </c>
      <c r="F74" s="108">
        <f t="shared" si="15"/>
        <v>31950</v>
      </c>
      <c r="G74" s="108">
        <f t="shared" si="16"/>
        <v>0</v>
      </c>
      <c r="H74" s="108">
        <f t="shared" si="17"/>
        <v>0</v>
      </c>
      <c r="I74" s="43">
        <f t="shared" si="18"/>
        <v>0</v>
      </c>
      <c r="J74" s="43">
        <f t="shared" si="19"/>
        <v>0</v>
      </c>
      <c r="L74" s="24">
        <v>45930</v>
      </c>
      <c r="M74" s="25">
        <f t="shared" ref="M74:M76" si="36">DATEDIF(C74,L74,"d")</f>
        <v>88</v>
      </c>
    </row>
    <row r="75" spans="1:13" s="8" customFormat="1" ht="36.75" customHeight="1" x14ac:dyDescent="0.2">
      <c r="A75" s="90" t="s">
        <v>243</v>
      </c>
      <c r="B75" s="89">
        <v>22900</v>
      </c>
      <c r="C75" s="81">
        <v>45930</v>
      </c>
      <c r="D75" s="84" t="s">
        <v>244</v>
      </c>
      <c r="E75" s="100">
        <f t="shared" si="7"/>
        <v>22900</v>
      </c>
      <c r="F75" s="108">
        <f t="shared" si="15"/>
        <v>0</v>
      </c>
      <c r="G75" s="108">
        <f t="shared" si="16"/>
        <v>0</v>
      </c>
      <c r="H75" s="108">
        <f t="shared" si="17"/>
        <v>0</v>
      </c>
      <c r="I75" s="43">
        <f t="shared" si="18"/>
        <v>0</v>
      </c>
      <c r="J75" s="43">
        <f t="shared" si="19"/>
        <v>0</v>
      </c>
      <c r="L75" s="24">
        <v>45930</v>
      </c>
      <c r="M75" s="25">
        <f t="shared" si="36"/>
        <v>0</v>
      </c>
    </row>
    <row r="76" spans="1:13" s="8" customFormat="1" ht="36.75" customHeight="1" x14ac:dyDescent="0.2">
      <c r="A76" s="90" t="s">
        <v>118</v>
      </c>
      <c r="B76" s="89">
        <v>480000</v>
      </c>
      <c r="C76" s="81">
        <v>45898</v>
      </c>
      <c r="D76" s="84" t="s">
        <v>119</v>
      </c>
      <c r="E76" s="100">
        <f t="shared" si="7"/>
        <v>0</v>
      </c>
      <c r="F76" s="108">
        <f t="shared" si="15"/>
        <v>480000</v>
      </c>
      <c r="G76" s="108">
        <f t="shared" si="16"/>
        <v>0</v>
      </c>
      <c r="H76" s="108">
        <f t="shared" si="17"/>
        <v>0</v>
      </c>
      <c r="I76" s="43">
        <f t="shared" si="18"/>
        <v>0</v>
      </c>
      <c r="J76" s="43">
        <f t="shared" si="19"/>
        <v>0</v>
      </c>
      <c r="L76" s="24">
        <v>45930</v>
      </c>
      <c r="M76" s="25">
        <f t="shared" si="36"/>
        <v>32</v>
      </c>
    </row>
    <row r="77" spans="1:13" s="8" customFormat="1" ht="37.5" customHeight="1" x14ac:dyDescent="0.2">
      <c r="A77" s="90" t="s">
        <v>247</v>
      </c>
      <c r="B77" s="89">
        <v>22900</v>
      </c>
      <c r="C77" s="81">
        <v>45930</v>
      </c>
      <c r="D77" s="84" t="s">
        <v>244</v>
      </c>
      <c r="E77" s="100">
        <f t="shared" ref="E77:E78" si="37">IF(M77&lt;31,B77,0)</f>
        <v>22900</v>
      </c>
      <c r="F77" s="108">
        <f t="shared" ref="F77:F78" si="38">IF(AND(M77&gt;30,M77&lt;91),B77,0)</f>
        <v>0</v>
      </c>
      <c r="G77" s="108">
        <f t="shared" ref="G77:G78" si="39">IF(AND(M77&gt;90,M77&lt;366),B77,0)</f>
        <v>0</v>
      </c>
      <c r="H77" s="108">
        <f t="shared" ref="H77:H78" si="40">IF(AND(M77&gt;365,M77&lt;731),B77,0)</f>
        <v>0</v>
      </c>
      <c r="I77" s="43">
        <f t="shared" ref="I77:I78" si="41">IF(AND(M77&gt;730,M77&lt;1096),B77,0)</f>
        <v>0</v>
      </c>
      <c r="J77" s="43">
        <f t="shared" ref="J77:J78" si="42">IF(M77&gt;1095,B77,0)</f>
        <v>0</v>
      </c>
      <c r="L77" s="24">
        <v>45930</v>
      </c>
      <c r="M77" s="25">
        <f t="shared" ref="M77:M78" si="43">DATEDIF(C77,L77,"d")</f>
        <v>0</v>
      </c>
    </row>
    <row r="78" spans="1:13" s="8" customFormat="1" ht="30" customHeight="1" x14ac:dyDescent="0.2">
      <c r="A78" s="90" t="s">
        <v>120</v>
      </c>
      <c r="B78" s="89">
        <v>25000</v>
      </c>
      <c r="C78" s="81">
        <v>45896</v>
      </c>
      <c r="D78" s="84" t="s">
        <v>121</v>
      </c>
      <c r="E78" s="100">
        <f t="shared" si="37"/>
        <v>0</v>
      </c>
      <c r="F78" s="108">
        <f t="shared" si="38"/>
        <v>25000</v>
      </c>
      <c r="G78" s="108">
        <f t="shared" si="39"/>
        <v>0</v>
      </c>
      <c r="H78" s="108">
        <f t="shared" si="40"/>
        <v>0</v>
      </c>
      <c r="I78" s="43">
        <f t="shared" si="41"/>
        <v>0</v>
      </c>
      <c r="J78" s="43">
        <f t="shared" si="42"/>
        <v>0</v>
      </c>
      <c r="L78" s="24">
        <v>45930</v>
      </c>
      <c r="M78" s="25">
        <f t="shared" si="43"/>
        <v>34</v>
      </c>
    </row>
    <row r="79" spans="1:13" s="8" customFormat="1" ht="60" customHeight="1" x14ac:dyDescent="0.2">
      <c r="A79" s="90" t="s">
        <v>122</v>
      </c>
      <c r="B79" s="89">
        <v>90000</v>
      </c>
      <c r="C79" s="81">
        <v>45904</v>
      </c>
      <c r="D79" s="84" t="s">
        <v>123</v>
      </c>
      <c r="E79" s="100">
        <f t="shared" ref="E79:E114" si="44">IF(M79&lt;31,B79,0)</f>
        <v>90000</v>
      </c>
      <c r="F79" s="108">
        <f t="shared" ref="F79:F114" si="45">IF(AND(M79&gt;30,M79&lt;91),B79,0)</f>
        <v>0</v>
      </c>
      <c r="G79" s="108">
        <f t="shared" ref="G79:G114" si="46">IF(AND(M79&gt;90,M79&lt;366),B79,0)</f>
        <v>0</v>
      </c>
      <c r="H79" s="108">
        <f t="shared" ref="H79:H114" si="47">IF(AND(M79&gt;365,M79&lt;731),B79,0)</f>
        <v>0</v>
      </c>
      <c r="I79" s="43">
        <f t="shared" ref="I79:I114" si="48">IF(AND(M79&gt;730,M79&lt;1096),B79,0)</f>
        <v>0</v>
      </c>
      <c r="J79" s="43">
        <f t="shared" ref="J79:J114" si="49">IF(M79&gt;1095,B79,0)</f>
        <v>0</v>
      </c>
      <c r="L79" s="24">
        <v>45930</v>
      </c>
      <c r="M79" s="25">
        <f t="shared" ref="M79:M114" si="50">DATEDIF(C79,L79,"d")</f>
        <v>26</v>
      </c>
    </row>
    <row r="80" spans="1:13" s="8" customFormat="1" ht="36" customHeight="1" x14ac:dyDescent="0.2">
      <c r="A80" s="90" t="s">
        <v>197</v>
      </c>
      <c r="B80" s="89">
        <v>12010</v>
      </c>
      <c r="C80" s="81">
        <v>45908</v>
      </c>
      <c r="D80" s="83" t="s">
        <v>196</v>
      </c>
      <c r="E80" s="100">
        <f t="shared" si="44"/>
        <v>12010</v>
      </c>
      <c r="F80" s="108">
        <f t="shared" si="45"/>
        <v>0</v>
      </c>
      <c r="G80" s="108">
        <f t="shared" si="46"/>
        <v>0</v>
      </c>
      <c r="H80" s="108">
        <f t="shared" si="47"/>
        <v>0</v>
      </c>
      <c r="I80" s="43">
        <f t="shared" si="48"/>
        <v>0</v>
      </c>
      <c r="J80" s="43">
        <f t="shared" si="49"/>
        <v>0</v>
      </c>
      <c r="L80" s="24">
        <v>45930</v>
      </c>
      <c r="M80" s="25">
        <f t="shared" si="50"/>
        <v>22</v>
      </c>
    </row>
    <row r="81" spans="1:13" s="8" customFormat="1" ht="45" customHeight="1" x14ac:dyDescent="0.2">
      <c r="A81" s="90" t="s">
        <v>124</v>
      </c>
      <c r="B81" s="89">
        <v>332100</v>
      </c>
      <c r="C81" s="81">
        <v>45902</v>
      </c>
      <c r="D81" s="84" t="s">
        <v>125</v>
      </c>
      <c r="E81" s="100">
        <f t="shared" si="44"/>
        <v>332100</v>
      </c>
      <c r="F81" s="108">
        <f t="shared" si="45"/>
        <v>0</v>
      </c>
      <c r="G81" s="108">
        <f t="shared" si="46"/>
        <v>0</v>
      </c>
      <c r="H81" s="108">
        <f t="shared" si="47"/>
        <v>0</v>
      </c>
      <c r="I81" s="43">
        <f t="shared" si="48"/>
        <v>0</v>
      </c>
      <c r="J81" s="43">
        <f t="shared" si="49"/>
        <v>0</v>
      </c>
      <c r="L81" s="24">
        <v>45930</v>
      </c>
      <c r="M81" s="25">
        <f t="shared" si="50"/>
        <v>28</v>
      </c>
    </row>
    <row r="82" spans="1:13" s="8" customFormat="1" ht="37.5" customHeight="1" x14ac:dyDescent="0.2">
      <c r="A82" s="90" t="s">
        <v>188</v>
      </c>
      <c r="B82" s="89">
        <v>2340</v>
      </c>
      <c r="C82" s="81">
        <v>45903</v>
      </c>
      <c r="D82" s="83" t="s">
        <v>189</v>
      </c>
      <c r="E82" s="100">
        <f t="shared" si="44"/>
        <v>2340</v>
      </c>
      <c r="F82" s="108">
        <f t="shared" si="45"/>
        <v>0</v>
      </c>
      <c r="G82" s="108">
        <f t="shared" si="46"/>
        <v>0</v>
      </c>
      <c r="H82" s="108">
        <f t="shared" si="47"/>
        <v>0</v>
      </c>
      <c r="I82" s="43">
        <f t="shared" si="48"/>
        <v>0</v>
      </c>
      <c r="J82" s="43">
        <f t="shared" si="49"/>
        <v>0</v>
      </c>
      <c r="L82" s="24">
        <v>45930</v>
      </c>
      <c r="M82" s="25">
        <f t="shared" si="50"/>
        <v>27</v>
      </c>
    </row>
    <row r="83" spans="1:13" s="8" customFormat="1" ht="27.75" customHeight="1" x14ac:dyDescent="0.2">
      <c r="A83" s="88" t="s">
        <v>126</v>
      </c>
      <c r="B83" s="89">
        <v>200000</v>
      </c>
      <c r="C83" s="81">
        <v>45730</v>
      </c>
      <c r="D83" s="84" t="s">
        <v>127</v>
      </c>
      <c r="E83" s="100">
        <f t="shared" si="44"/>
        <v>0</v>
      </c>
      <c r="F83" s="108">
        <f t="shared" si="45"/>
        <v>0</v>
      </c>
      <c r="G83" s="108">
        <f t="shared" si="46"/>
        <v>200000</v>
      </c>
      <c r="H83" s="108">
        <f t="shared" si="47"/>
        <v>0</v>
      </c>
      <c r="I83" s="43">
        <f t="shared" si="48"/>
        <v>0</v>
      </c>
      <c r="J83" s="43">
        <f t="shared" si="49"/>
        <v>0</v>
      </c>
      <c r="L83" s="24">
        <v>45930</v>
      </c>
      <c r="M83" s="25">
        <f t="shared" si="50"/>
        <v>200</v>
      </c>
    </row>
    <row r="84" spans="1:13" s="8" customFormat="1" ht="46.5" customHeight="1" x14ac:dyDescent="0.2">
      <c r="A84" s="90" t="s">
        <v>128</v>
      </c>
      <c r="B84" s="89">
        <v>72223</v>
      </c>
      <c r="C84" s="81">
        <v>45922</v>
      </c>
      <c r="D84" s="84" t="s">
        <v>129</v>
      </c>
      <c r="E84" s="100">
        <f t="shared" si="44"/>
        <v>72223</v>
      </c>
      <c r="F84" s="108">
        <f t="shared" si="45"/>
        <v>0</v>
      </c>
      <c r="G84" s="108">
        <f t="shared" si="46"/>
        <v>0</v>
      </c>
      <c r="H84" s="108">
        <f t="shared" si="47"/>
        <v>0</v>
      </c>
      <c r="I84" s="43">
        <f t="shared" si="48"/>
        <v>0</v>
      </c>
      <c r="J84" s="43">
        <f t="shared" si="49"/>
        <v>0</v>
      </c>
      <c r="L84" s="24">
        <v>45930</v>
      </c>
      <c r="M84" s="25">
        <f t="shared" si="50"/>
        <v>8</v>
      </c>
    </row>
    <row r="85" spans="1:13" s="8" customFormat="1" ht="17.25" customHeight="1" x14ac:dyDescent="0.2">
      <c r="A85" s="90" t="s">
        <v>130</v>
      </c>
      <c r="B85" s="89">
        <v>100000</v>
      </c>
      <c r="C85" s="81">
        <v>45910</v>
      </c>
      <c r="D85" s="84" t="s">
        <v>131</v>
      </c>
      <c r="E85" s="100">
        <f t="shared" si="44"/>
        <v>100000</v>
      </c>
      <c r="F85" s="108">
        <f t="shared" si="45"/>
        <v>0</v>
      </c>
      <c r="G85" s="108">
        <f t="shared" si="46"/>
        <v>0</v>
      </c>
      <c r="H85" s="108">
        <f t="shared" si="47"/>
        <v>0</v>
      </c>
      <c r="I85" s="43">
        <f t="shared" si="48"/>
        <v>0</v>
      </c>
      <c r="J85" s="43">
        <f t="shared" si="49"/>
        <v>0</v>
      </c>
      <c r="L85" s="24">
        <v>45930</v>
      </c>
      <c r="M85" s="25">
        <f t="shared" si="50"/>
        <v>20</v>
      </c>
    </row>
    <row r="86" spans="1:13" s="8" customFormat="1" ht="39" customHeight="1" x14ac:dyDescent="0.2">
      <c r="A86" s="90" t="s">
        <v>223</v>
      </c>
      <c r="B86" s="89">
        <v>7840</v>
      </c>
      <c r="C86" s="81">
        <v>45917</v>
      </c>
      <c r="D86" s="84" t="s">
        <v>224</v>
      </c>
      <c r="E86" s="100">
        <f t="shared" ref="E86:E113" si="51">IF(M86&lt;31,B86,0)</f>
        <v>7840</v>
      </c>
      <c r="F86" s="108">
        <f t="shared" ref="F86:F113" si="52">IF(AND(M86&gt;30,M86&lt;91),B86,0)</f>
        <v>0</v>
      </c>
      <c r="G86" s="108">
        <f t="shared" ref="G86:G113" si="53">IF(AND(M86&gt;90,M86&lt;366),B86,0)</f>
        <v>0</v>
      </c>
      <c r="H86" s="108">
        <f t="shared" ref="H86:H113" si="54">IF(AND(M86&gt;365,M86&lt;731),B86,0)</f>
        <v>0</v>
      </c>
      <c r="I86" s="43">
        <f t="shared" ref="I86:I113" si="55">IF(AND(M86&gt;730,M86&lt;1096),B86,0)</f>
        <v>0</v>
      </c>
      <c r="J86" s="43">
        <f t="shared" ref="J86:J113" si="56">IF(M86&gt;1095,B86,0)</f>
        <v>0</v>
      </c>
      <c r="L86" s="24">
        <v>45930</v>
      </c>
      <c r="M86" s="25">
        <f t="shared" ref="M86:M113" si="57">DATEDIF(C86,L86,"d")</f>
        <v>13</v>
      </c>
    </row>
    <row r="87" spans="1:13" s="8" customFormat="1" ht="25.5" customHeight="1" x14ac:dyDescent="0.2">
      <c r="A87" s="90" t="s">
        <v>132</v>
      </c>
      <c r="B87" s="89">
        <v>23500</v>
      </c>
      <c r="C87" s="81">
        <v>45926</v>
      </c>
      <c r="D87" s="84" t="s">
        <v>133</v>
      </c>
      <c r="E87" s="100">
        <f t="shared" si="51"/>
        <v>23500</v>
      </c>
      <c r="F87" s="108">
        <f t="shared" si="52"/>
        <v>0</v>
      </c>
      <c r="G87" s="108">
        <f t="shared" si="53"/>
        <v>0</v>
      </c>
      <c r="H87" s="108">
        <f t="shared" si="54"/>
        <v>0</v>
      </c>
      <c r="I87" s="43">
        <f t="shared" si="55"/>
        <v>0</v>
      </c>
      <c r="J87" s="43">
        <f t="shared" si="56"/>
        <v>0</v>
      </c>
      <c r="L87" s="24">
        <v>45930</v>
      </c>
      <c r="M87" s="25">
        <f t="shared" si="57"/>
        <v>4</v>
      </c>
    </row>
    <row r="88" spans="1:13" s="8" customFormat="1" ht="45" customHeight="1" x14ac:dyDescent="0.2">
      <c r="A88" s="90" t="s">
        <v>232</v>
      </c>
      <c r="B88" s="89">
        <v>6750</v>
      </c>
      <c r="C88" s="81">
        <v>45919</v>
      </c>
      <c r="D88" s="75" t="s">
        <v>228</v>
      </c>
      <c r="E88" s="100">
        <f t="shared" si="51"/>
        <v>6750</v>
      </c>
      <c r="F88" s="108">
        <f t="shared" si="52"/>
        <v>0</v>
      </c>
      <c r="G88" s="108">
        <f t="shared" si="53"/>
        <v>0</v>
      </c>
      <c r="H88" s="108">
        <f t="shared" si="54"/>
        <v>0</v>
      </c>
      <c r="I88" s="43">
        <f t="shared" si="55"/>
        <v>0</v>
      </c>
      <c r="J88" s="43">
        <f t="shared" si="56"/>
        <v>0</v>
      </c>
      <c r="L88" s="24">
        <v>45930</v>
      </c>
      <c r="M88" s="25">
        <f t="shared" si="57"/>
        <v>11</v>
      </c>
    </row>
    <row r="89" spans="1:13" s="8" customFormat="1" ht="51" customHeight="1" x14ac:dyDescent="0.2">
      <c r="A89" s="90" t="s">
        <v>212</v>
      </c>
      <c r="B89" s="89">
        <v>7350</v>
      </c>
      <c r="C89" s="81">
        <v>45915</v>
      </c>
      <c r="D89" s="75" t="s">
        <v>204</v>
      </c>
      <c r="E89" s="100">
        <f t="shared" si="51"/>
        <v>7350</v>
      </c>
      <c r="F89" s="108">
        <f t="shared" si="52"/>
        <v>0</v>
      </c>
      <c r="G89" s="108">
        <f t="shared" si="53"/>
        <v>0</v>
      </c>
      <c r="H89" s="108">
        <f t="shared" si="54"/>
        <v>0</v>
      </c>
      <c r="I89" s="43">
        <f t="shared" si="55"/>
        <v>0</v>
      </c>
      <c r="J89" s="43">
        <f t="shared" si="56"/>
        <v>0</v>
      </c>
      <c r="L89" s="24">
        <v>45930</v>
      </c>
      <c r="M89" s="25">
        <f t="shared" si="57"/>
        <v>15</v>
      </c>
    </row>
    <row r="90" spans="1:13" s="8" customFormat="1" ht="35.25" customHeight="1" x14ac:dyDescent="0.2">
      <c r="A90" s="88" t="s">
        <v>160</v>
      </c>
      <c r="B90" s="89">
        <v>15060</v>
      </c>
      <c r="C90" s="81">
        <v>45763</v>
      </c>
      <c r="D90" s="75" t="s">
        <v>161</v>
      </c>
      <c r="E90" s="100">
        <f t="shared" si="51"/>
        <v>0</v>
      </c>
      <c r="F90" s="108">
        <f t="shared" si="52"/>
        <v>0</v>
      </c>
      <c r="G90" s="108">
        <f t="shared" si="53"/>
        <v>15060</v>
      </c>
      <c r="H90" s="108">
        <f t="shared" si="54"/>
        <v>0</v>
      </c>
      <c r="I90" s="43">
        <f t="shared" si="55"/>
        <v>0</v>
      </c>
      <c r="J90" s="43">
        <f t="shared" si="56"/>
        <v>0</v>
      </c>
      <c r="L90" s="24">
        <v>45930</v>
      </c>
      <c r="M90" s="25">
        <f t="shared" si="57"/>
        <v>167</v>
      </c>
    </row>
    <row r="91" spans="1:13" s="8" customFormat="1" ht="39.75" customHeight="1" x14ac:dyDescent="0.2">
      <c r="A91" s="90" t="s">
        <v>241</v>
      </c>
      <c r="B91" s="89">
        <v>34512</v>
      </c>
      <c r="C91" s="81">
        <v>45930</v>
      </c>
      <c r="D91" s="75" t="s">
        <v>242</v>
      </c>
      <c r="E91" s="100">
        <f t="shared" si="51"/>
        <v>34512</v>
      </c>
      <c r="F91" s="108">
        <f t="shared" si="52"/>
        <v>0</v>
      </c>
      <c r="G91" s="108">
        <f t="shared" si="53"/>
        <v>0</v>
      </c>
      <c r="H91" s="108">
        <f t="shared" si="54"/>
        <v>0</v>
      </c>
      <c r="I91" s="43">
        <f t="shared" si="55"/>
        <v>0</v>
      </c>
      <c r="J91" s="43">
        <f t="shared" si="56"/>
        <v>0</v>
      </c>
      <c r="L91" s="24">
        <v>45930</v>
      </c>
      <c r="M91" s="25">
        <f t="shared" si="57"/>
        <v>0</v>
      </c>
    </row>
    <row r="92" spans="1:13" s="8" customFormat="1" ht="21" customHeight="1" x14ac:dyDescent="0.2">
      <c r="A92" s="88" t="s">
        <v>134</v>
      </c>
      <c r="B92" s="89">
        <v>1000000</v>
      </c>
      <c r="C92" s="81">
        <v>45873</v>
      </c>
      <c r="D92" s="75" t="s">
        <v>135</v>
      </c>
      <c r="E92" s="100">
        <f t="shared" si="51"/>
        <v>0</v>
      </c>
      <c r="F92" s="108">
        <f t="shared" si="52"/>
        <v>1000000</v>
      </c>
      <c r="G92" s="108">
        <f t="shared" si="53"/>
        <v>0</v>
      </c>
      <c r="H92" s="108">
        <f t="shared" si="54"/>
        <v>0</v>
      </c>
      <c r="I92" s="43">
        <f t="shared" si="55"/>
        <v>0</v>
      </c>
      <c r="J92" s="43">
        <f t="shared" si="56"/>
        <v>0</v>
      </c>
      <c r="L92" s="24">
        <v>45930</v>
      </c>
      <c r="M92" s="25">
        <f t="shared" si="57"/>
        <v>57</v>
      </c>
    </row>
    <row r="93" spans="1:13" s="8" customFormat="1" ht="40.5" customHeight="1" x14ac:dyDescent="0.2">
      <c r="A93" s="90" t="s">
        <v>213</v>
      </c>
      <c r="B93" s="89">
        <v>10560</v>
      </c>
      <c r="C93" s="81">
        <v>45915</v>
      </c>
      <c r="D93" s="75" t="s">
        <v>214</v>
      </c>
      <c r="E93" s="100">
        <f t="shared" si="51"/>
        <v>10560</v>
      </c>
      <c r="F93" s="108">
        <f t="shared" si="52"/>
        <v>0</v>
      </c>
      <c r="G93" s="108">
        <f t="shared" si="53"/>
        <v>0</v>
      </c>
      <c r="H93" s="108">
        <f t="shared" si="54"/>
        <v>0</v>
      </c>
      <c r="I93" s="43">
        <f t="shared" si="55"/>
        <v>0</v>
      </c>
      <c r="J93" s="43">
        <f t="shared" si="56"/>
        <v>0</v>
      </c>
      <c r="L93" s="24">
        <v>45930</v>
      </c>
      <c r="M93" s="25">
        <f t="shared" si="57"/>
        <v>15</v>
      </c>
    </row>
    <row r="94" spans="1:13" s="8" customFormat="1" ht="27" customHeight="1" x14ac:dyDescent="0.2">
      <c r="A94" s="90" t="s">
        <v>136</v>
      </c>
      <c r="B94" s="89">
        <v>179073.95</v>
      </c>
      <c r="C94" s="114">
        <v>45678</v>
      </c>
      <c r="D94" s="75" t="s">
        <v>137</v>
      </c>
      <c r="E94" s="100">
        <f t="shared" si="51"/>
        <v>0</v>
      </c>
      <c r="F94" s="108">
        <f t="shared" si="52"/>
        <v>0</v>
      </c>
      <c r="G94" s="108">
        <f t="shared" si="53"/>
        <v>179073.95</v>
      </c>
      <c r="H94" s="108">
        <f t="shared" si="54"/>
        <v>0</v>
      </c>
      <c r="I94" s="43">
        <f t="shared" si="55"/>
        <v>0</v>
      </c>
      <c r="J94" s="43">
        <f t="shared" si="56"/>
        <v>0</v>
      </c>
      <c r="L94" s="24">
        <v>45930</v>
      </c>
      <c r="M94" s="25">
        <f t="shared" si="57"/>
        <v>252</v>
      </c>
    </row>
    <row r="95" spans="1:13" s="8" customFormat="1" ht="25.5" customHeight="1" x14ac:dyDescent="0.2">
      <c r="A95" s="90" t="s">
        <v>138</v>
      </c>
      <c r="B95" s="89">
        <v>80000</v>
      </c>
      <c r="C95" s="113">
        <v>45679</v>
      </c>
      <c r="D95" s="75" t="s">
        <v>139</v>
      </c>
      <c r="E95" s="100">
        <f t="shared" si="51"/>
        <v>0</v>
      </c>
      <c r="F95" s="108">
        <f t="shared" si="52"/>
        <v>0</v>
      </c>
      <c r="G95" s="108">
        <f t="shared" si="53"/>
        <v>80000</v>
      </c>
      <c r="H95" s="108">
        <f t="shared" si="54"/>
        <v>0</v>
      </c>
      <c r="I95" s="43">
        <f t="shared" si="55"/>
        <v>0</v>
      </c>
      <c r="J95" s="43">
        <f t="shared" si="56"/>
        <v>0</v>
      </c>
      <c r="L95" s="24">
        <v>45930</v>
      </c>
      <c r="M95" s="25">
        <f t="shared" si="57"/>
        <v>251</v>
      </c>
    </row>
    <row r="96" spans="1:13" s="8" customFormat="1" ht="35.25" customHeight="1" x14ac:dyDescent="0.2">
      <c r="A96" s="90" t="s">
        <v>191</v>
      </c>
      <c r="B96" s="89">
        <v>4000</v>
      </c>
      <c r="C96" s="81">
        <v>45908</v>
      </c>
      <c r="D96" s="82" t="s">
        <v>183</v>
      </c>
      <c r="E96" s="100">
        <f t="shared" si="51"/>
        <v>4000</v>
      </c>
      <c r="F96" s="108">
        <f t="shared" si="52"/>
        <v>0</v>
      </c>
      <c r="G96" s="108">
        <f t="shared" si="53"/>
        <v>0</v>
      </c>
      <c r="H96" s="108">
        <f t="shared" si="54"/>
        <v>0</v>
      </c>
      <c r="I96" s="43">
        <f t="shared" si="55"/>
        <v>0</v>
      </c>
      <c r="J96" s="43">
        <f t="shared" si="56"/>
        <v>0</v>
      </c>
      <c r="L96" s="24">
        <v>45930</v>
      </c>
      <c r="M96" s="25">
        <f t="shared" si="57"/>
        <v>22</v>
      </c>
    </row>
    <row r="97" spans="1:13" s="8" customFormat="1" ht="47.25" customHeight="1" x14ac:dyDescent="0.2">
      <c r="A97" s="90" t="s">
        <v>229</v>
      </c>
      <c r="B97" s="89">
        <v>6750</v>
      </c>
      <c r="C97" s="81">
        <v>45919</v>
      </c>
      <c r="D97" s="75" t="s">
        <v>228</v>
      </c>
      <c r="E97" s="100">
        <f t="shared" si="51"/>
        <v>6750</v>
      </c>
      <c r="F97" s="108">
        <f t="shared" si="52"/>
        <v>0</v>
      </c>
      <c r="G97" s="108">
        <f t="shared" si="53"/>
        <v>0</v>
      </c>
      <c r="H97" s="108">
        <f t="shared" si="54"/>
        <v>0</v>
      </c>
      <c r="I97" s="43">
        <f t="shared" si="55"/>
        <v>0</v>
      </c>
      <c r="J97" s="43">
        <f t="shared" si="56"/>
        <v>0</v>
      </c>
      <c r="L97" s="24">
        <v>45930</v>
      </c>
      <c r="M97" s="25">
        <f t="shared" si="57"/>
        <v>11</v>
      </c>
    </row>
    <row r="98" spans="1:13" s="8" customFormat="1" ht="50.25" customHeight="1" x14ac:dyDescent="0.2">
      <c r="A98" s="90" t="s">
        <v>140</v>
      </c>
      <c r="B98" s="89">
        <v>137662</v>
      </c>
      <c r="C98" s="81">
        <v>45910</v>
      </c>
      <c r="D98" s="75" t="s">
        <v>141</v>
      </c>
      <c r="E98" s="100">
        <f t="shared" si="51"/>
        <v>137662</v>
      </c>
      <c r="F98" s="108">
        <f t="shared" si="52"/>
        <v>0</v>
      </c>
      <c r="G98" s="108">
        <f t="shared" si="53"/>
        <v>0</v>
      </c>
      <c r="H98" s="108">
        <f t="shared" si="54"/>
        <v>0</v>
      </c>
      <c r="I98" s="43">
        <f t="shared" si="55"/>
        <v>0</v>
      </c>
      <c r="J98" s="43">
        <f t="shared" si="56"/>
        <v>0</v>
      </c>
      <c r="L98" s="24">
        <v>45930</v>
      </c>
      <c r="M98" s="25">
        <f t="shared" si="57"/>
        <v>20</v>
      </c>
    </row>
    <row r="99" spans="1:13" s="8" customFormat="1" ht="36" customHeight="1" x14ac:dyDescent="0.2">
      <c r="A99" s="90" t="s">
        <v>142</v>
      </c>
      <c r="B99" s="89">
        <v>85000</v>
      </c>
      <c r="C99" s="113">
        <v>45684</v>
      </c>
      <c r="D99" s="75" t="s">
        <v>143</v>
      </c>
      <c r="E99" s="100">
        <f t="shared" si="51"/>
        <v>0</v>
      </c>
      <c r="F99" s="108">
        <f t="shared" si="52"/>
        <v>0</v>
      </c>
      <c r="G99" s="108">
        <f t="shared" si="53"/>
        <v>85000</v>
      </c>
      <c r="H99" s="108">
        <f t="shared" si="54"/>
        <v>0</v>
      </c>
      <c r="I99" s="43">
        <f t="shared" si="55"/>
        <v>0</v>
      </c>
      <c r="J99" s="43">
        <f t="shared" si="56"/>
        <v>0</v>
      </c>
      <c r="L99" s="24">
        <v>45930</v>
      </c>
      <c r="M99" s="25">
        <f t="shared" si="57"/>
        <v>246</v>
      </c>
    </row>
    <row r="100" spans="1:13" s="8" customFormat="1" ht="60" customHeight="1" x14ac:dyDescent="0.2">
      <c r="A100" s="90" t="s">
        <v>215</v>
      </c>
      <c r="B100" s="89">
        <v>7350</v>
      </c>
      <c r="C100" s="81">
        <v>45916</v>
      </c>
      <c r="D100" s="75" t="s">
        <v>216</v>
      </c>
      <c r="E100" s="100">
        <f t="shared" si="51"/>
        <v>7350</v>
      </c>
      <c r="F100" s="108">
        <f t="shared" si="52"/>
        <v>0</v>
      </c>
      <c r="G100" s="108">
        <f t="shared" si="53"/>
        <v>0</v>
      </c>
      <c r="H100" s="108">
        <f t="shared" si="54"/>
        <v>0</v>
      </c>
      <c r="I100" s="43">
        <f t="shared" si="55"/>
        <v>0</v>
      </c>
      <c r="J100" s="43">
        <f t="shared" si="56"/>
        <v>0</v>
      </c>
      <c r="L100" s="24">
        <v>45930</v>
      </c>
      <c r="M100" s="25">
        <f t="shared" si="57"/>
        <v>14</v>
      </c>
    </row>
    <row r="101" spans="1:13" s="8" customFormat="1" ht="38.25" customHeight="1" x14ac:dyDescent="0.2">
      <c r="A101" s="90" t="s">
        <v>225</v>
      </c>
      <c r="B101" s="89">
        <v>2340</v>
      </c>
      <c r="C101" s="81">
        <v>45919</v>
      </c>
      <c r="D101" s="75" t="s">
        <v>226</v>
      </c>
      <c r="E101" s="100">
        <f t="shared" si="51"/>
        <v>2340</v>
      </c>
      <c r="F101" s="108">
        <f t="shared" si="52"/>
        <v>0</v>
      </c>
      <c r="G101" s="108">
        <f t="shared" si="53"/>
        <v>0</v>
      </c>
      <c r="H101" s="108">
        <f t="shared" si="54"/>
        <v>0</v>
      </c>
      <c r="I101" s="43">
        <f t="shared" si="55"/>
        <v>0</v>
      </c>
      <c r="J101" s="43">
        <f t="shared" si="56"/>
        <v>0</v>
      </c>
      <c r="L101" s="24">
        <v>45930</v>
      </c>
      <c r="M101" s="25">
        <f t="shared" si="57"/>
        <v>11</v>
      </c>
    </row>
    <row r="102" spans="1:13" s="8" customFormat="1" ht="49.5" customHeight="1" x14ac:dyDescent="0.2">
      <c r="A102" s="88" t="s">
        <v>156</v>
      </c>
      <c r="B102" s="89">
        <v>31080</v>
      </c>
      <c r="C102" s="81">
        <v>45742</v>
      </c>
      <c r="D102" s="75" t="s">
        <v>157</v>
      </c>
      <c r="E102" s="100">
        <f t="shared" si="51"/>
        <v>0</v>
      </c>
      <c r="F102" s="108">
        <f t="shared" si="52"/>
        <v>0</v>
      </c>
      <c r="G102" s="108">
        <f t="shared" si="53"/>
        <v>31080</v>
      </c>
      <c r="H102" s="108">
        <f t="shared" si="54"/>
        <v>0</v>
      </c>
      <c r="I102" s="43">
        <f t="shared" si="55"/>
        <v>0</v>
      </c>
      <c r="J102" s="43">
        <f t="shared" si="56"/>
        <v>0</v>
      </c>
      <c r="L102" s="24">
        <v>45930</v>
      </c>
      <c r="M102" s="25">
        <f t="shared" si="57"/>
        <v>188</v>
      </c>
    </row>
    <row r="103" spans="1:13" s="8" customFormat="1" ht="27.75" customHeight="1" x14ac:dyDescent="0.2">
      <c r="A103" s="90" t="s">
        <v>199</v>
      </c>
      <c r="B103" s="89">
        <v>26560</v>
      </c>
      <c r="C103" s="81">
        <v>45910</v>
      </c>
      <c r="D103" s="75" t="s">
        <v>200</v>
      </c>
      <c r="E103" s="100">
        <f t="shared" si="51"/>
        <v>26560</v>
      </c>
      <c r="F103" s="108">
        <f t="shared" si="52"/>
        <v>0</v>
      </c>
      <c r="G103" s="108">
        <f t="shared" si="53"/>
        <v>0</v>
      </c>
      <c r="H103" s="108">
        <f t="shared" si="54"/>
        <v>0</v>
      </c>
      <c r="I103" s="43">
        <f t="shared" si="55"/>
        <v>0</v>
      </c>
      <c r="J103" s="43">
        <f t="shared" si="56"/>
        <v>0</v>
      </c>
      <c r="L103" s="24">
        <v>45930</v>
      </c>
      <c r="M103" s="25">
        <f t="shared" si="57"/>
        <v>20</v>
      </c>
    </row>
    <row r="104" spans="1:13" s="8" customFormat="1" ht="60.75" customHeight="1" x14ac:dyDescent="0.2">
      <c r="A104" s="90" t="s">
        <v>144</v>
      </c>
      <c r="B104" s="89">
        <v>118800</v>
      </c>
      <c r="C104" s="81">
        <v>45883</v>
      </c>
      <c r="D104" s="75" t="s">
        <v>145</v>
      </c>
      <c r="E104" s="100">
        <f t="shared" si="51"/>
        <v>0</v>
      </c>
      <c r="F104" s="108">
        <f t="shared" si="52"/>
        <v>118800</v>
      </c>
      <c r="G104" s="108">
        <f t="shared" si="53"/>
        <v>0</v>
      </c>
      <c r="H104" s="108">
        <f t="shared" si="54"/>
        <v>0</v>
      </c>
      <c r="I104" s="43">
        <f t="shared" si="55"/>
        <v>0</v>
      </c>
      <c r="J104" s="43">
        <f t="shared" si="56"/>
        <v>0</v>
      </c>
      <c r="L104" s="24">
        <v>45930</v>
      </c>
      <c r="M104" s="25">
        <f t="shared" si="57"/>
        <v>47</v>
      </c>
    </row>
    <row r="105" spans="1:13" s="8" customFormat="1" ht="23.25" customHeight="1" x14ac:dyDescent="0.2">
      <c r="A105" s="90" t="s">
        <v>146</v>
      </c>
      <c r="B105" s="89">
        <v>500000</v>
      </c>
      <c r="C105" s="113">
        <v>45678</v>
      </c>
      <c r="D105" s="75" t="s">
        <v>147</v>
      </c>
      <c r="E105" s="100">
        <f t="shared" si="51"/>
        <v>0</v>
      </c>
      <c r="F105" s="108">
        <f t="shared" si="52"/>
        <v>0</v>
      </c>
      <c r="G105" s="108">
        <f t="shared" si="53"/>
        <v>500000</v>
      </c>
      <c r="H105" s="108">
        <f t="shared" si="54"/>
        <v>0</v>
      </c>
      <c r="I105" s="43">
        <f t="shared" si="55"/>
        <v>0</v>
      </c>
      <c r="J105" s="43">
        <f t="shared" si="56"/>
        <v>0</v>
      </c>
      <c r="L105" s="24">
        <v>45930</v>
      </c>
      <c r="M105" s="25">
        <f t="shared" si="57"/>
        <v>252</v>
      </c>
    </row>
    <row r="106" spans="1:13" s="8" customFormat="1" ht="48.75" customHeight="1" x14ac:dyDescent="0.2">
      <c r="A106" s="90" t="s">
        <v>198</v>
      </c>
      <c r="B106" s="89">
        <v>4000</v>
      </c>
      <c r="C106" s="81">
        <v>45910</v>
      </c>
      <c r="D106" s="82" t="s">
        <v>183</v>
      </c>
      <c r="E106" s="100">
        <f t="shared" si="51"/>
        <v>4000</v>
      </c>
      <c r="F106" s="108">
        <f t="shared" si="52"/>
        <v>0</v>
      </c>
      <c r="G106" s="108">
        <f t="shared" si="53"/>
        <v>0</v>
      </c>
      <c r="H106" s="108">
        <f t="shared" si="54"/>
        <v>0</v>
      </c>
      <c r="I106" s="43">
        <f t="shared" si="55"/>
        <v>0</v>
      </c>
      <c r="J106" s="43">
        <f t="shared" si="56"/>
        <v>0</v>
      </c>
      <c r="L106" s="24">
        <v>45930</v>
      </c>
      <c r="M106" s="25">
        <f t="shared" si="57"/>
        <v>20</v>
      </c>
    </row>
    <row r="107" spans="1:13" s="8" customFormat="1" ht="35.25" customHeight="1" x14ac:dyDescent="0.2">
      <c r="A107" s="90" t="s">
        <v>148</v>
      </c>
      <c r="B107" s="89">
        <v>100000</v>
      </c>
      <c r="C107" s="113">
        <v>45678</v>
      </c>
      <c r="D107" s="75" t="s">
        <v>149</v>
      </c>
      <c r="E107" s="100">
        <f t="shared" si="51"/>
        <v>0</v>
      </c>
      <c r="F107" s="108">
        <f t="shared" si="52"/>
        <v>0</v>
      </c>
      <c r="G107" s="108">
        <f t="shared" si="53"/>
        <v>100000</v>
      </c>
      <c r="H107" s="108">
        <f t="shared" si="54"/>
        <v>0</v>
      </c>
      <c r="I107" s="43">
        <f t="shared" si="55"/>
        <v>0</v>
      </c>
      <c r="J107" s="43">
        <f t="shared" si="56"/>
        <v>0</v>
      </c>
      <c r="L107" s="24">
        <v>45930</v>
      </c>
      <c r="M107" s="25">
        <f t="shared" si="57"/>
        <v>252</v>
      </c>
    </row>
    <row r="108" spans="1:13" s="8" customFormat="1" ht="61.5" customHeight="1" x14ac:dyDescent="0.2">
      <c r="A108" s="90" t="s">
        <v>218</v>
      </c>
      <c r="B108" s="89">
        <v>7350</v>
      </c>
      <c r="C108" s="81">
        <v>45916</v>
      </c>
      <c r="D108" s="75" t="s">
        <v>216</v>
      </c>
      <c r="E108" s="100">
        <f t="shared" si="51"/>
        <v>7350</v>
      </c>
      <c r="F108" s="108">
        <f t="shared" si="52"/>
        <v>0</v>
      </c>
      <c r="G108" s="108">
        <f t="shared" si="53"/>
        <v>0</v>
      </c>
      <c r="H108" s="108">
        <f t="shared" si="54"/>
        <v>0</v>
      </c>
      <c r="I108" s="43">
        <f t="shared" si="55"/>
        <v>0</v>
      </c>
      <c r="J108" s="43">
        <f t="shared" si="56"/>
        <v>0</v>
      </c>
      <c r="L108" s="24">
        <v>45930</v>
      </c>
      <c r="M108" s="25">
        <f t="shared" si="57"/>
        <v>14</v>
      </c>
    </row>
    <row r="109" spans="1:13" s="8" customFormat="1" ht="45" customHeight="1" x14ac:dyDescent="0.2">
      <c r="A109" s="90" t="s">
        <v>192</v>
      </c>
      <c r="B109" s="89">
        <v>4000</v>
      </c>
      <c r="C109" s="81">
        <v>45908</v>
      </c>
      <c r="D109" s="82" t="s">
        <v>183</v>
      </c>
      <c r="E109" s="100">
        <f t="shared" si="51"/>
        <v>4000</v>
      </c>
      <c r="F109" s="108">
        <f t="shared" si="52"/>
        <v>0</v>
      </c>
      <c r="G109" s="108">
        <f t="shared" si="53"/>
        <v>0</v>
      </c>
      <c r="H109" s="108">
        <f t="shared" si="54"/>
        <v>0</v>
      </c>
      <c r="I109" s="43">
        <f t="shared" si="55"/>
        <v>0</v>
      </c>
      <c r="J109" s="43">
        <f t="shared" si="56"/>
        <v>0</v>
      </c>
      <c r="L109" s="24">
        <v>45930</v>
      </c>
      <c r="M109" s="25">
        <f t="shared" si="57"/>
        <v>22</v>
      </c>
    </row>
    <row r="110" spans="1:13" s="8" customFormat="1" ht="45.75" customHeight="1" x14ac:dyDescent="0.2">
      <c r="A110" s="90" t="s">
        <v>182</v>
      </c>
      <c r="B110" s="89">
        <v>4000</v>
      </c>
      <c r="C110" s="81">
        <v>45903</v>
      </c>
      <c r="D110" s="82" t="s">
        <v>183</v>
      </c>
      <c r="E110" s="100">
        <f t="shared" si="51"/>
        <v>4000</v>
      </c>
      <c r="F110" s="108">
        <f t="shared" si="52"/>
        <v>0</v>
      </c>
      <c r="G110" s="108">
        <f t="shared" si="53"/>
        <v>0</v>
      </c>
      <c r="H110" s="108">
        <f t="shared" si="54"/>
        <v>0</v>
      </c>
      <c r="I110" s="43">
        <f t="shared" si="55"/>
        <v>0</v>
      </c>
      <c r="J110" s="43">
        <f t="shared" si="56"/>
        <v>0</v>
      </c>
      <c r="L110" s="24">
        <v>45930</v>
      </c>
      <c r="M110" s="25">
        <f t="shared" si="57"/>
        <v>27</v>
      </c>
    </row>
    <row r="111" spans="1:13" s="8" customFormat="1" ht="26.25" customHeight="1" x14ac:dyDescent="0.2">
      <c r="A111" s="90" t="s">
        <v>150</v>
      </c>
      <c r="B111" s="89">
        <v>19200</v>
      </c>
      <c r="C111" s="113">
        <v>45688</v>
      </c>
      <c r="D111" s="75" t="s">
        <v>151</v>
      </c>
      <c r="E111" s="100">
        <f t="shared" si="51"/>
        <v>0</v>
      </c>
      <c r="F111" s="108">
        <f t="shared" si="52"/>
        <v>0</v>
      </c>
      <c r="G111" s="108">
        <f t="shared" si="53"/>
        <v>19200</v>
      </c>
      <c r="H111" s="108">
        <f t="shared" si="54"/>
        <v>0</v>
      </c>
      <c r="I111" s="43">
        <f t="shared" si="55"/>
        <v>0</v>
      </c>
      <c r="J111" s="43">
        <f t="shared" si="56"/>
        <v>0</v>
      </c>
      <c r="L111" s="24">
        <v>45930</v>
      </c>
      <c r="M111" s="25">
        <f t="shared" si="57"/>
        <v>242</v>
      </c>
    </row>
    <row r="112" spans="1:13" s="8" customFormat="1" ht="51.75" customHeight="1" x14ac:dyDescent="0.2">
      <c r="A112" s="90" t="s">
        <v>170</v>
      </c>
      <c r="B112" s="89">
        <v>35702</v>
      </c>
      <c r="C112" s="81">
        <v>45889</v>
      </c>
      <c r="D112" s="82" t="s">
        <v>171</v>
      </c>
      <c r="E112" s="100">
        <f t="shared" si="51"/>
        <v>0</v>
      </c>
      <c r="F112" s="108">
        <f t="shared" si="52"/>
        <v>35702</v>
      </c>
      <c r="G112" s="108">
        <f t="shared" si="53"/>
        <v>0</v>
      </c>
      <c r="H112" s="108">
        <f t="shared" si="54"/>
        <v>0</v>
      </c>
      <c r="I112" s="43">
        <f t="shared" si="55"/>
        <v>0</v>
      </c>
      <c r="J112" s="43">
        <f t="shared" si="56"/>
        <v>0</v>
      </c>
      <c r="L112" s="24">
        <v>45930</v>
      </c>
      <c r="M112" s="25">
        <f t="shared" si="57"/>
        <v>41</v>
      </c>
    </row>
    <row r="113" spans="1:13" s="8" customFormat="1" ht="48.75" customHeight="1" x14ac:dyDescent="0.2">
      <c r="A113" s="90" t="s">
        <v>164</v>
      </c>
      <c r="B113" s="89">
        <v>25500</v>
      </c>
      <c r="C113" s="81">
        <v>45840</v>
      </c>
      <c r="D113" s="75" t="s">
        <v>165</v>
      </c>
      <c r="E113" s="100">
        <f t="shared" si="51"/>
        <v>0</v>
      </c>
      <c r="F113" s="108">
        <f t="shared" si="52"/>
        <v>25500</v>
      </c>
      <c r="G113" s="108">
        <f t="shared" si="53"/>
        <v>0</v>
      </c>
      <c r="H113" s="108">
        <f t="shared" si="54"/>
        <v>0</v>
      </c>
      <c r="I113" s="43">
        <f t="shared" si="55"/>
        <v>0</v>
      </c>
      <c r="J113" s="43">
        <f t="shared" si="56"/>
        <v>0</v>
      </c>
      <c r="L113" s="24">
        <v>45930</v>
      </c>
      <c r="M113" s="25">
        <f t="shared" si="57"/>
        <v>90</v>
      </c>
    </row>
    <row r="114" spans="1:13" s="8" customFormat="1" ht="64.5" customHeight="1" x14ac:dyDescent="0.2">
      <c r="A114" s="91"/>
      <c r="B114" s="92"/>
      <c r="C114" s="93"/>
      <c r="D114" s="44"/>
      <c r="E114" s="100">
        <f t="shared" si="44"/>
        <v>0</v>
      </c>
      <c r="F114" s="108">
        <f t="shared" si="45"/>
        <v>0</v>
      </c>
      <c r="G114" s="108">
        <f t="shared" si="46"/>
        <v>0</v>
      </c>
      <c r="H114" s="108">
        <f t="shared" si="47"/>
        <v>0</v>
      </c>
      <c r="I114" s="43">
        <f t="shared" si="48"/>
        <v>0</v>
      </c>
      <c r="J114" s="43">
        <f t="shared" si="49"/>
        <v>0</v>
      </c>
      <c r="L114" s="24">
        <v>45930</v>
      </c>
      <c r="M114" s="25">
        <f t="shared" si="50"/>
        <v>45930</v>
      </c>
    </row>
    <row r="115" spans="1:13" s="9" customFormat="1" ht="15" customHeight="1" x14ac:dyDescent="0.2">
      <c r="A115" s="94"/>
      <c r="B115" s="95"/>
      <c r="C115" s="32"/>
      <c r="D115" s="27" t="s">
        <v>65</v>
      </c>
      <c r="E115" s="102">
        <f>SUM(E10:E114)</f>
        <v>3908317.28</v>
      </c>
      <c r="F115" s="102">
        <f>SUM(F10:F114)</f>
        <v>12722855</v>
      </c>
      <c r="G115" s="102">
        <f>SUM(G10:G114)</f>
        <v>2211056.4299999997</v>
      </c>
      <c r="H115" s="102">
        <f>SUM(H10:H114)</f>
        <v>0</v>
      </c>
      <c r="I115" s="4">
        <f>SUM(I10:I114)</f>
        <v>0</v>
      </c>
      <c r="J115" s="4">
        <f>SUM(J10:J114)</f>
        <v>0</v>
      </c>
      <c r="L115" s="26"/>
      <c r="M115" s="26"/>
    </row>
    <row r="116" spans="1:13" s="9" customFormat="1" ht="15" customHeight="1" x14ac:dyDescent="0.2">
      <c r="A116" s="96"/>
      <c r="B116" s="97"/>
      <c r="C116" s="33"/>
      <c r="D116" s="41"/>
      <c r="E116" s="103"/>
      <c r="F116" s="103"/>
      <c r="G116" s="103"/>
      <c r="H116" s="103"/>
      <c r="I116" s="34"/>
      <c r="J116" s="34"/>
      <c r="L116" s="26"/>
      <c r="M116" s="26"/>
    </row>
    <row r="117" spans="1:13" ht="14.25" x14ac:dyDescent="0.2">
      <c r="A117" s="46" t="s">
        <v>66</v>
      </c>
      <c r="B117" s="47"/>
      <c r="D117" s="11"/>
      <c r="H117" s="112"/>
      <c r="L117" s="3"/>
      <c r="M117" s="3"/>
    </row>
    <row r="118" spans="1:13" s="9" customFormat="1" ht="15" customHeight="1" x14ac:dyDescent="0.2">
      <c r="A118" s="96"/>
      <c r="B118" s="97"/>
      <c r="C118" s="33"/>
      <c r="D118" s="41"/>
      <c r="E118" s="103"/>
      <c r="F118" s="103"/>
      <c r="G118" s="103"/>
      <c r="H118" s="103"/>
      <c r="I118" s="34"/>
      <c r="J118" s="34"/>
      <c r="L118" s="26"/>
      <c r="M118" s="26"/>
    </row>
    <row r="119" spans="1:13" s="9" customFormat="1" ht="15" customHeight="1" x14ac:dyDescent="0.2">
      <c r="A119" s="96"/>
      <c r="B119" s="97"/>
      <c r="C119" s="33"/>
      <c r="D119" s="41"/>
      <c r="E119" s="103"/>
      <c r="F119" s="103"/>
      <c r="G119" s="103"/>
      <c r="H119" s="103"/>
      <c r="I119" s="34"/>
      <c r="J119" s="34"/>
      <c r="L119" s="26"/>
      <c r="M119" s="26"/>
    </row>
    <row r="120" spans="1:13" s="9" customFormat="1" ht="15" customHeight="1" x14ac:dyDescent="0.2">
      <c r="A120" s="96"/>
      <c r="B120" s="97"/>
      <c r="C120" s="33"/>
      <c r="D120" s="41"/>
      <c r="E120" s="103"/>
      <c r="F120" s="103"/>
      <c r="G120" s="103"/>
      <c r="H120" s="103"/>
      <c r="I120" s="34"/>
      <c r="J120" s="34"/>
      <c r="L120" s="26"/>
      <c r="M120" s="26"/>
    </row>
    <row r="121" spans="1:13" ht="15" customHeight="1" x14ac:dyDescent="0.25">
      <c r="A121" s="70" t="s">
        <v>24</v>
      </c>
      <c r="B121" s="70"/>
      <c r="D121" s="12"/>
      <c r="F121" s="51" t="s">
        <v>22</v>
      </c>
      <c r="G121" s="51"/>
    </row>
    <row r="122" spans="1:13" ht="15" customHeight="1" x14ac:dyDescent="0.2">
      <c r="A122" s="71" t="s">
        <v>21</v>
      </c>
      <c r="B122" s="71"/>
      <c r="F122" s="52" t="s">
        <v>23</v>
      </c>
      <c r="G122" s="52"/>
    </row>
    <row r="123" spans="1:13" ht="15" customHeight="1" x14ac:dyDescent="0.2">
      <c r="A123" s="48"/>
      <c r="D123" s="42"/>
    </row>
    <row r="125" spans="1:13" ht="15" customHeight="1" x14ac:dyDescent="0.2">
      <c r="B125" s="36"/>
    </row>
    <row r="126" spans="1:13" ht="15" customHeight="1" x14ac:dyDescent="0.2">
      <c r="B126" s="36"/>
    </row>
    <row r="127" spans="1:13" ht="15" customHeight="1" x14ac:dyDescent="0.2">
      <c r="B127" s="36"/>
    </row>
    <row r="128" spans="1:13" ht="15" customHeight="1" x14ac:dyDescent="0.2">
      <c r="E128" s="105"/>
    </row>
    <row r="129" spans="5:5" ht="15" customHeight="1" x14ac:dyDescent="0.2">
      <c r="E129" s="106"/>
    </row>
  </sheetData>
  <sortState ref="A10:D113">
    <sortCondition ref="A10:A113"/>
  </sortState>
  <mergeCells count="15">
    <mergeCell ref="F121:G121"/>
    <mergeCell ref="F122:G122"/>
    <mergeCell ref="A1:J1"/>
    <mergeCell ref="A2:J2"/>
    <mergeCell ref="A7:A9"/>
    <mergeCell ref="B7:B9"/>
    <mergeCell ref="C7:C9"/>
    <mergeCell ref="D7:D9"/>
    <mergeCell ref="E7:J7"/>
    <mergeCell ref="E8:G8"/>
    <mergeCell ref="H8:J8"/>
    <mergeCell ref="A121:B121"/>
    <mergeCell ref="A122:B122"/>
    <mergeCell ref="B3:C3"/>
    <mergeCell ref="B4:C4"/>
  </mergeCells>
  <conditionalFormatting sqref="E10:J114">
    <cfRule type="cellIs" dxfId="0" priority="1" operator="equal">
      <formula>0</formula>
    </cfRule>
  </conditionalFormatting>
  <printOptions horizontalCentered="1"/>
  <pageMargins left="0.25" right="0.25" top="0.5" bottom="0.64" header="0.3" footer="0.3"/>
  <pageSetup paperSize="9" orientation="landscape" horizontalDpi="0" verticalDpi="0" r:id="rId1"/>
  <headerFooter>
    <oddFooter>&amp;C&amp;"Arial,Regular"&amp;8Page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82C1A-669E-4771-A705-F14C2E1B811A}">
  <dimension ref="A1:D20"/>
  <sheetViews>
    <sheetView topLeftCell="A16" workbookViewId="0">
      <selection sqref="A1:D20"/>
    </sheetView>
  </sheetViews>
  <sheetFormatPr defaultRowHeight="42" customHeight="1" x14ac:dyDescent="0.25"/>
  <cols>
    <col min="1" max="1" width="23.85546875" customWidth="1"/>
    <col min="2" max="2" width="15.85546875" customWidth="1"/>
    <col min="3" max="3" width="13" customWidth="1"/>
    <col min="4" max="4" width="25.7109375" style="31" customWidth="1"/>
  </cols>
  <sheetData>
    <row r="1" spans="1:4" ht="42" customHeight="1" x14ac:dyDescent="0.25">
      <c r="A1" s="14" t="s">
        <v>30</v>
      </c>
      <c r="B1" s="28">
        <v>46000</v>
      </c>
      <c r="C1" s="18">
        <v>45810</v>
      </c>
      <c r="D1" s="19" t="s">
        <v>31</v>
      </c>
    </row>
    <row r="2" spans="1:4" ht="42" customHeight="1" x14ac:dyDescent="0.25">
      <c r="A2" s="14" t="s">
        <v>32</v>
      </c>
      <c r="B2" s="28">
        <v>57600</v>
      </c>
      <c r="C2" s="18">
        <v>45810</v>
      </c>
      <c r="D2" s="19" t="s">
        <v>33</v>
      </c>
    </row>
    <row r="3" spans="1:4" ht="42" customHeight="1" x14ac:dyDescent="0.25">
      <c r="A3" s="14" t="s">
        <v>34</v>
      </c>
      <c r="B3" s="28">
        <v>71000</v>
      </c>
      <c r="C3" s="18">
        <v>45812</v>
      </c>
      <c r="D3" s="19" t="s">
        <v>35</v>
      </c>
    </row>
    <row r="4" spans="1:4" ht="42" customHeight="1" x14ac:dyDescent="0.25">
      <c r="A4" s="14" t="s">
        <v>36</v>
      </c>
      <c r="B4" s="28">
        <v>486000</v>
      </c>
      <c r="C4" s="18">
        <v>45813</v>
      </c>
      <c r="D4" s="19" t="s">
        <v>37</v>
      </c>
    </row>
    <row r="5" spans="1:4" ht="42" customHeight="1" x14ac:dyDescent="0.25">
      <c r="A5" s="14" t="s">
        <v>28</v>
      </c>
      <c r="B5" s="28">
        <v>101000</v>
      </c>
      <c r="C5" s="18">
        <v>45813</v>
      </c>
      <c r="D5" s="19" t="s">
        <v>38</v>
      </c>
    </row>
    <row r="6" spans="1:4" ht="42" customHeight="1" x14ac:dyDescent="0.25">
      <c r="A6" s="17" t="s">
        <v>39</v>
      </c>
      <c r="B6" s="29">
        <v>56000</v>
      </c>
      <c r="C6" s="30">
        <v>45818</v>
      </c>
      <c r="D6" s="27" t="s">
        <v>40</v>
      </c>
    </row>
    <row r="7" spans="1:4" ht="42" customHeight="1" x14ac:dyDescent="0.25">
      <c r="A7" s="17" t="s">
        <v>41</v>
      </c>
      <c r="B7" s="29">
        <v>40000</v>
      </c>
      <c r="C7" s="30">
        <v>45818</v>
      </c>
      <c r="D7" s="27" t="s">
        <v>42</v>
      </c>
    </row>
    <row r="8" spans="1:4" ht="42" customHeight="1" x14ac:dyDescent="0.25">
      <c r="A8" s="17" t="s">
        <v>25</v>
      </c>
      <c r="B8" s="29">
        <v>37390</v>
      </c>
      <c r="C8" s="30">
        <v>45818</v>
      </c>
      <c r="D8" s="27" t="s">
        <v>43</v>
      </c>
    </row>
    <row r="9" spans="1:4" ht="42" customHeight="1" x14ac:dyDescent="0.25">
      <c r="A9" s="17" t="s">
        <v>44</v>
      </c>
      <c r="B9" s="29">
        <v>65000</v>
      </c>
      <c r="C9" s="30">
        <v>45821</v>
      </c>
      <c r="D9" s="27" t="s">
        <v>45</v>
      </c>
    </row>
    <row r="10" spans="1:4" ht="42" customHeight="1" x14ac:dyDescent="0.25">
      <c r="A10" s="17" t="s">
        <v>46</v>
      </c>
      <c r="B10" s="29">
        <v>35000</v>
      </c>
      <c r="C10" s="30">
        <v>45827</v>
      </c>
      <c r="D10" s="27" t="s">
        <v>47</v>
      </c>
    </row>
    <row r="11" spans="1:4" ht="42" customHeight="1" x14ac:dyDescent="0.25">
      <c r="A11" s="17" t="s">
        <v>48</v>
      </c>
      <c r="B11" s="29">
        <v>312500</v>
      </c>
      <c r="C11" s="30">
        <v>45828</v>
      </c>
      <c r="D11" s="27" t="s">
        <v>49</v>
      </c>
    </row>
    <row r="12" spans="1:4" ht="42" customHeight="1" x14ac:dyDescent="0.25">
      <c r="A12" s="17" t="s">
        <v>27</v>
      </c>
      <c r="B12" s="29">
        <v>500000</v>
      </c>
      <c r="C12" s="30">
        <v>45831</v>
      </c>
      <c r="D12" s="27" t="s">
        <v>50</v>
      </c>
    </row>
    <row r="13" spans="1:4" ht="42" customHeight="1" x14ac:dyDescent="0.25">
      <c r="A13" s="17" t="s">
        <v>26</v>
      </c>
      <c r="B13" s="29">
        <v>409170</v>
      </c>
      <c r="C13" s="30">
        <v>45832</v>
      </c>
      <c r="D13" s="27" t="s">
        <v>51</v>
      </c>
    </row>
    <row r="14" spans="1:4" ht="42" customHeight="1" x14ac:dyDescent="0.25">
      <c r="A14" s="17" t="s">
        <v>52</v>
      </c>
      <c r="B14" s="29">
        <v>260000</v>
      </c>
      <c r="C14" s="30">
        <v>45832</v>
      </c>
      <c r="D14" s="27" t="s">
        <v>53</v>
      </c>
    </row>
    <row r="15" spans="1:4" ht="42" customHeight="1" x14ac:dyDescent="0.25">
      <c r="A15" s="17" t="s">
        <v>54</v>
      </c>
      <c r="B15" s="29">
        <v>361000</v>
      </c>
      <c r="C15" s="30">
        <v>45833</v>
      </c>
      <c r="D15" s="27" t="s">
        <v>55</v>
      </c>
    </row>
    <row r="16" spans="1:4" ht="42" customHeight="1" x14ac:dyDescent="0.25">
      <c r="A16" s="17" t="s">
        <v>29</v>
      </c>
      <c r="B16" s="29">
        <v>60000</v>
      </c>
      <c r="C16" s="30">
        <v>45834</v>
      </c>
      <c r="D16" s="27" t="s">
        <v>56</v>
      </c>
    </row>
    <row r="17" spans="1:4" ht="42" customHeight="1" x14ac:dyDescent="0.25">
      <c r="A17" s="17" t="s">
        <v>57</v>
      </c>
      <c r="B17" s="29">
        <v>90000</v>
      </c>
      <c r="C17" s="30">
        <v>45834</v>
      </c>
      <c r="D17" s="27" t="s">
        <v>58</v>
      </c>
    </row>
    <row r="18" spans="1:4" ht="42" customHeight="1" x14ac:dyDescent="0.25">
      <c r="A18" s="17" t="s">
        <v>59</v>
      </c>
      <c r="B18" s="29">
        <v>480000</v>
      </c>
      <c r="C18" s="30">
        <v>45835</v>
      </c>
      <c r="D18" s="27" t="s">
        <v>60</v>
      </c>
    </row>
    <row r="19" spans="1:4" ht="42" customHeight="1" x14ac:dyDescent="0.25">
      <c r="A19" s="17" t="s">
        <v>61</v>
      </c>
      <c r="B19" s="29">
        <v>539900</v>
      </c>
      <c r="C19" s="30">
        <v>45835</v>
      </c>
      <c r="D19" s="27" t="s">
        <v>62</v>
      </c>
    </row>
    <row r="20" spans="1:4" ht="42" customHeight="1" x14ac:dyDescent="0.25">
      <c r="A20" s="17" t="s">
        <v>63</v>
      </c>
      <c r="B20" s="29">
        <v>147000</v>
      </c>
      <c r="C20" s="30">
        <v>45835</v>
      </c>
      <c r="D20" s="27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PACCO-GLADYS</dc:creator>
  <cp:lastModifiedBy>PACCO-GLADYS</cp:lastModifiedBy>
  <cp:lastPrinted>2025-10-16T02:28:51Z</cp:lastPrinted>
  <dcterms:created xsi:type="dcterms:W3CDTF">2024-05-02T07:52:27Z</dcterms:created>
  <dcterms:modified xsi:type="dcterms:W3CDTF">2025-10-16T02:28:57Z</dcterms:modified>
</cp:coreProperties>
</file>