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722922e085597e6c/Desktop/"/>
    </mc:Choice>
  </mc:AlternateContent>
  <xr:revisionPtr revIDLastSave="0" documentId="8_{BC5918B5-C1A4-4494-8955-F05BC342CD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L 11" sheetId="21" r:id="rId1"/>
    <sheet name="TL 12" sheetId="22" r:id="rId2"/>
    <sheet name="TL 13" sheetId="23" r:id="rId3"/>
    <sheet name="TL 14" sheetId="16" r:id="rId4"/>
    <sheet name="TL 15" sheetId="17" r:id="rId5"/>
    <sheet name="TL 16" sheetId="18" r:id="rId6"/>
    <sheet name="TL 17" sheetId="36" r:id="rId7"/>
    <sheet name="TL 18" sheetId="20" r:id="rId8"/>
    <sheet name="TL 19" sheetId="29" r:id="rId9"/>
    <sheet name="TL 20" sheetId="31" r:id="rId10"/>
    <sheet name="TL 22" sheetId="32" r:id="rId11"/>
    <sheet name="TL 23" sheetId="33" r:id="rId12"/>
    <sheet name="TL24" sheetId="37" r:id="rId13"/>
    <sheet name="TL26" sheetId="34" r:id="rId14"/>
    <sheet name="TL 27" sheetId="35" r:id="rId15"/>
    <sheet name="TL 28" sheetId="38" r:id="rId16"/>
  </sheets>
  <externalReferences>
    <externalReference r:id="rId17"/>
    <externalReference r:id="rId18"/>
  </externalReferenc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8" l="1"/>
  <c r="C34" i="38"/>
  <c r="C35" i="29" l="1"/>
  <c r="C36" i="37"/>
  <c r="C36" i="35" l="1"/>
  <c r="C36" i="20" l="1"/>
  <c r="C36" i="18" l="1"/>
  <c r="C36" i="17"/>
  <c r="C34" i="16"/>
  <c r="C36" i="23"/>
  <c r="C35" i="36"/>
  <c r="C35" i="37"/>
  <c r="C35" i="34" l="1"/>
  <c r="E36" i="29"/>
  <c r="F36" i="38" l="1"/>
  <c r="G34" i="37"/>
  <c r="C27" i="31"/>
  <c r="C27" i="20"/>
  <c r="C27" i="18"/>
  <c r="C27" i="16"/>
  <c r="C35" i="33" l="1"/>
  <c r="C18" i="16" l="1"/>
  <c r="C36" i="16" s="1"/>
  <c r="C18" i="22"/>
  <c r="C36" i="22" s="1"/>
  <c r="C18" i="21"/>
  <c r="C36" i="21" s="1"/>
  <c r="C34" i="21" l="1"/>
  <c r="C42" i="31" l="1"/>
  <c r="C42" i="20"/>
  <c r="C42" i="38" l="1"/>
  <c r="C42" i="32"/>
  <c r="C34" i="32"/>
  <c r="C35" i="32" s="1"/>
  <c r="C35" i="35" l="1"/>
  <c r="C11" i="22" l="1"/>
  <c r="C11" i="23" s="1"/>
  <c r="C11" i="16" s="1"/>
  <c r="C11" i="17" s="1"/>
  <c r="B48" i="22"/>
  <c r="B48" i="23" s="1"/>
  <c r="B48" i="16" s="1"/>
  <c r="B48" i="17" s="1"/>
  <c r="B49" i="22"/>
  <c r="B49" i="23" s="1"/>
  <c r="B49" i="16" s="1"/>
  <c r="B49" i="17" s="1"/>
  <c r="B49" i="18" l="1"/>
  <c r="B49" i="20" s="1"/>
  <c r="B49" i="29" s="1"/>
  <c r="B49" i="31" s="1"/>
  <c r="B49" i="32" s="1"/>
  <c r="B49" i="36"/>
  <c r="B48" i="36"/>
  <c r="B48" i="18"/>
  <c r="B48" i="20" s="1"/>
  <c r="B48" i="29" s="1"/>
  <c r="C11" i="36"/>
  <c r="C11" i="18"/>
  <c r="C11" i="20" s="1"/>
  <c r="C11" i="29" s="1"/>
  <c r="C11" i="31" s="1"/>
  <c r="C11" i="32" s="1"/>
  <c r="C48" i="23"/>
  <c r="C48" i="16" s="1"/>
  <c r="C48" i="17" s="1"/>
  <c r="C48" i="38" l="1"/>
  <c r="C11" i="37"/>
  <c r="C11" i="34" s="1"/>
  <c r="C11" i="33"/>
  <c r="B49" i="37"/>
  <c r="B49" i="34" s="1"/>
  <c r="B49" i="33"/>
  <c r="C48" i="37"/>
  <c r="C48" i="36"/>
  <c r="C48" i="35"/>
  <c r="C48" i="31"/>
  <c r="C48" i="34"/>
  <c r="C48" i="29"/>
  <c r="C48" i="33"/>
  <c r="C48" i="32"/>
  <c r="C48" i="20"/>
  <c r="C48" i="18"/>
  <c r="C34" i="22"/>
  <c r="B49" i="38" l="1"/>
  <c r="B49" i="35"/>
  <c r="C11" i="38"/>
  <c r="C11" i="35"/>
</calcChain>
</file>

<file path=xl/sharedStrings.xml><?xml version="1.0" encoding="utf-8"?>
<sst xmlns="http://schemas.openxmlformats.org/spreadsheetml/2006/main" count="1174" uniqueCount="144">
  <si>
    <t>PARTICULARS</t>
  </si>
  <si>
    <t>AMOUNT/DETAILS</t>
  </si>
  <si>
    <t>LGU Income Classification</t>
  </si>
  <si>
    <t>First Class</t>
  </si>
  <si>
    <t>Date of Report</t>
  </si>
  <si>
    <t>Land Bank of the Philippines</t>
  </si>
  <si>
    <t>Date of Certification - NDSC/NBC</t>
  </si>
  <si>
    <t>Date of MB Opinion</t>
  </si>
  <si>
    <t>Date of Approval of Loan</t>
  </si>
  <si>
    <t>Loan</t>
  </si>
  <si>
    <t>Purpose of Indebtedness</t>
  </si>
  <si>
    <t>10 years</t>
  </si>
  <si>
    <t>Maturity Date</t>
  </si>
  <si>
    <t>Terms and Conditions: Interest Rate</t>
  </si>
  <si>
    <t>Frequency of Payment</t>
  </si>
  <si>
    <t>2 years on principal</t>
  </si>
  <si>
    <t>Computation of interest is based on quarterly diminishing balance (principal)</t>
  </si>
  <si>
    <t>July 29, 2015</t>
  </si>
  <si>
    <t>Arrears: Principal (If Any)</t>
  </si>
  <si>
    <t>None</t>
  </si>
  <si>
    <t>Arrears: Interest (If Any)</t>
  </si>
  <si>
    <t>Collateral Security</t>
  </si>
  <si>
    <t xml:space="preserve">Deposit to Bond Sinking Fund for the Year </t>
  </si>
  <si>
    <t>Breakdown of Fees and other related costs(of loan)</t>
  </si>
  <si>
    <t>Date Issued:</t>
  </si>
  <si>
    <t>September 8, 2015</t>
  </si>
  <si>
    <t>MB No. 180</t>
  </si>
  <si>
    <t>February 4, 2016</t>
  </si>
  <si>
    <t>No. 15-09-299</t>
  </si>
  <si>
    <t>July 19,  2016</t>
  </si>
  <si>
    <t>Stimulus Projects</t>
  </si>
  <si>
    <t>15 years</t>
  </si>
  <si>
    <t>Certified Correct by:</t>
  </si>
  <si>
    <t>Quarterly</t>
  </si>
  <si>
    <t>January 20, 2032</t>
  </si>
  <si>
    <t>Annual Amortization: Principal</t>
  </si>
  <si>
    <t>No. 11</t>
  </si>
  <si>
    <t>Upgrading of Davao del Norte Sports &amp; Tourism Complex (Commercial Building/Multipurpose Covered Courts)</t>
  </si>
  <si>
    <t>October 26, 2015</t>
  </si>
  <si>
    <t>April 17, 2026</t>
  </si>
  <si>
    <t>MB No. 1128</t>
  </si>
  <si>
    <t>July 12, 2018</t>
  </si>
  <si>
    <t>R11-2018-06-138</t>
  </si>
  <si>
    <t>June 01, 2018</t>
  </si>
  <si>
    <t>November 07, 2017</t>
  </si>
  <si>
    <t>January 09, 2026</t>
  </si>
  <si>
    <t>April 10,  2019</t>
  </si>
  <si>
    <t>Php 2,027,550.00</t>
  </si>
  <si>
    <t>Construction of Legislative Building</t>
  </si>
  <si>
    <t>August 28, 2014</t>
  </si>
  <si>
    <t>January 08, 2015</t>
  </si>
  <si>
    <t>No. 14-09-201</t>
  </si>
  <si>
    <t>August 11, 2014</t>
  </si>
  <si>
    <t>EVELYN G. ESPRA, MPA</t>
  </si>
  <si>
    <t>Terms and Conditions: Fixed or Variable</t>
  </si>
  <si>
    <t>Fixed</t>
  </si>
  <si>
    <t>Terms and Conditions: No. of years of Indebtedness</t>
  </si>
  <si>
    <t xml:space="preserve"> Starting Date of Payment</t>
  </si>
  <si>
    <t>Cummulative Payment from Starting Date: Principal</t>
  </si>
  <si>
    <t>Cummulative Payment from Starting Date: Interest</t>
  </si>
  <si>
    <t>Cummulative Payment from Starting Date: GRT</t>
  </si>
  <si>
    <t>Total Amount Release (Availment as of Date)</t>
  </si>
  <si>
    <t>Internal Revenue Allotment</t>
  </si>
  <si>
    <t>Sinking Fund Balance to date, if any</t>
  </si>
  <si>
    <t xml:space="preserve"> PRDP Countepart for the Rehabilitation of Farm-to-Market Roads</t>
  </si>
  <si>
    <t>April 20, 2017</t>
  </si>
  <si>
    <t>October 8, 2020</t>
  </si>
  <si>
    <t>December 15, 2025</t>
  </si>
  <si>
    <t>March 15, 2016</t>
  </si>
  <si>
    <t>Rehabilitation of Capitol  and Legislative Buildings</t>
  </si>
  <si>
    <t>2 quarters on principal</t>
  </si>
  <si>
    <t>Php 120,000,000.00 (on staggered basis)</t>
  </si>
  <si>
    <t>7 years</t>
  </si>
  <si>
    <t>Expansion of Motorpool/Purchase of Brand New Heavy Equipments</t>
  </si>
  <si>
    <t>To finance construction of 2-storey Aqua Center</t>
  </si>
  <si>
    <t>July 09, 2030</t>
  </si>
  <si>
    <t>July 17, 2016</t>
  </si>
  <si>
    <t>R11-2020-07-116</t>
  </si>
  <si>
    <t>July 16, 2020</t>
  </si>
  <si>
    <t>MB No. 1009</t>
  </si>
  <si>
    <t>August 13, 2020</t>
  </si>
  <si>
    <t>January 18, 2021</t>
  </si>
  <si>
    <t>Php 125,000,000.00 (on staggered basis)</t>
  </si>
  <si>
    <t>December 29, 2028</t>
  </si>
  <si>
    <t>Purchase of Brand New Heavy Equipment</t>
  </si>
  <si>
    <t>March 21, 2022</t>
  </si>
  <si>
    <t>Construction of Tech Voc Training Center</t>
  </si>
  <si>
    <t>March 7, 2022</t>
  </si>
  <si>
    <t>Construction of Infirmary Hospital</t>
  </si>
  <si>
    <t>December 3, 2021</t>
  </si>
  <si>
    <t>Php 40,000,000.00 (on staggered basis)</t>
  </si>
  <si>
    <t>Construction of Four (4) Rural Health Units</t>
  </si>
  <si>
    <t>1 year on principal</t>
  </si>
  <si>
    <t>June 10, 2021</t>
  </si>
  <si>
    <t>Php 200,000,000.00 (on staggered basis)</t>
  </si>
  <si>
    <t>November 21, 2036</t>
  </si>
  <si>
    <t>Park Development Project</t>
  </si>
  <si>
    <t>February 22, 2022</t>
  </si>
  <si>
    <t>Php 100,000,000.00 (on staggered basis)</t>
  </si>
  <si>
    <t>Lot Purchase/Acquisition</t>
  </si>
  <si>
    <t>October 15, 2021</t>
  </si>
  <si>
    <t>July 15, 2036</t>
  </si>
  <si>
    <t>Php 29,000,000.00 (on staggered basis)</t>
  </si>
  <si>
    <t>April 29, 2025</t>
  </si>
  <si>
    <t>Provincial Treasurer</t>
  </si>
  <si>
    <t>Php 75,000,000.00 (on staggered basis)</t>
  </si>
  <si>
    <t>Php 330,000,000.00 (on staggered basis)</t>
  </si>
  <si>
    <t>May 13, 2032</t>
  </si>
  <si>
    <t>Various Brgy Projects, Service Vehicle &amp; Heavy Equipment</t>
  </si>
  <si>
    <t>Brgy. Infra/Rehab of Oval Track</t>
  </si>
  <si>
    <t>15 yrs</t>
  </si>
  <si>
    <t>April 29, 2037</t>
  </si>
  <si>
    <t>July 26,  2022</t>
  </si>
  <si>
    <t>August 21, 2027</t>
  </si>
  <si>
    <t>Acquisition of Multi-purpose and Rescue Vehicle</t>
  </si>
  <si>
    <t>December 12, 2022</t>
  </si>
  <si>
    <t>Lending Institutution (Bank or Creditor)</t>
  </si>
  <si>
    <t>Certificate Number - NDSC/NBC</t>
  </si>
  <si>
    <t>Monetary Board (MB) Resolution Number</t>
  </si>
  <si>
    <t xml:space="preserve">Amount Approved* </t>
  </si>
  <si>
    <t>Type of Indebtedness Instrument (Loan, Bond or other form of Indebtness)</t>
  </si>
  <si>
    <t>Terms and Conditions: Grace Period (Number of Months or Years)</t>
  </si>
  <si>
    <t>Annual Amortizations: Gross Receipt Tax (GRT)</t>
  </si>
  <si>
    <t>Other Relevant terms and Conditions (of loan)</t>
  </si>
  <si>
    <t>Annual Amortization: Interest</t>
  </si>
  <si>
    <t>Remaining Balance to Date/Undrawn Amount(Line 9-25=26)</t>
  </si>
  <si>
    <t>Outstanding Loan Balance after Principal Payments(Line 9-22=27)</t>
  </si>
  <si>
    <t>Annual Amortization: Gross Receipt Tax (GRT)</t>
  </si>
  <si>
    <t>FDPP Form 2 - Statement of Indebtedness, Payments and Balances</t>
  </si>
  <si>
    <t>(DOF-BLGF Memorandum Circular No. 005-2018 dated January 22, 2018, Annex E)</t>
  </si>
  <si>
    <t>Region:</t>
  </si>
  <si>
    <t>Province:</t>
  </si>
  <si>
    <t>Region XI- Davao Region</t>
  </si>
  <si>
    <t>Davao del Norte</t>
  </si>
  <si>
    <t>Statement of Indebtedness, Payments and Balances</t>
  </si>
  <si>
    <t>December 5, 2036</t>
  </si>
  <si>
    <t>June 3, 2036</t>
  </si>
  <si>
    <t>December 5, 2031</t>
  </si>
  <si>
    <t>ITEM NO.</t>
  </si>
  <si>
    <t>Calendar Year: 2025</t>
  </si>
  <si>
    <t>5 years</t>
  </si>
  <si>
    <t>Quarter: 2</t>
  </si>
  <si>
    <t>Ending June 30, 2025</t>
  </si>
  <si>
    <t>July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</si>
</sst>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[$PHP]\ #,##0.00_);\([$PHP]\ #,##0.00\)"/>
    <numFmt numFmtId="166" formatCode="[$PHP]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entury Gothic"/>
      <family val="2"/>
    </font>
    <font>
      <sz val="11"/>
      <color theme="1"/>
      <name val="Century Gothic"/>
      <family val="2"/>
    </font>
    <font>
      <b/>
      <u/>
      <sz val="9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u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7"/>
      <color rgb="FF000000"/>
      <name val="Calibri"/>
      <family val="2"/>
    </font>
    <font>
      <sz val="11"/>
      <color theme="0"/>
      <name val="Century Gothic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43" fontId="7" fillId="0" borderId="2" xfId="1" applyFont="1" applyFill="1" applyBorder="1" applyAlignment="1">
      <alignment horizontal="left" vertical="center"/>
    </xf>
    <xf numFmtId="15" fontId="7" fillId="0" borderId="2" xfId="1" quotePrefix="1" applyNumberFormat="1" applyFont="1" applyFill="1" applyBorder="1" applyAlignment="1">
      <alignment horizontal="left" vertical="center"/>
    </xf>
    <xf numFmtId="43" fontId="7" fillId="0" borderId="2" xfId="1" quotePrefix="1" applyFont="1" applyFill="1" applyBorder="1" applyAlignment="1">
      <alignment horizontal="left" vertical="center"/>
    </xf>
    <xf numFmtId="14" fontId="7" fillId="0" borderId="2" xfId="1" quotePrefix="1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43" fontId="7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3" fontId="7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4" fillId="0" borderId="2" xfId="1" applyFont="1" applyFill="1" applyBorder="1" applyAlignment="1">
      <alignment horizontal="center" vertical="center"/>
    </xf>
    <xf numFmtId="43" fontId="5" fillId="0" borderId="0" xfId="1" applyFont="1"/>
    <xf numFmtId="165" fontId="7" fillId="0" borderId="2" xfId="1" quotePrefix="1" applyNumberFormat="1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15" fontId="9" fillId="0" borderId="0" xfId="1" quotePrefix="1" applyNumberFormat="1" applyFont="1" applyFill="1" applyAlignment="1">
      <alignment horizontal="center" vertical="center"/>
    </xf>
    <xf numFmtId="43" fontId="7" fillId="0" borderId="2" xfId="1" applyFont="1" applyBorder="1" applyAlignment="1">
      <alignment horizontal="left"/>
    </xf>
    <xf numFmtId="43" fontId="7" fillId="0" borderId="2" xfId="1" quotePrefix="1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166" fontId="7" fillId="0" borderId="2" xfId="1" quotePrefix="1" applyNumberFormat="1" applyFont="1" applyFill="1" applyBorder="1" applyAlignment="1">
      <alignment horizontal="left" vertical="center"/>
    </xf>
    <xf numFmtId="43" fontId="2" fillId="0" borderId="0" xfId="1" applyFont="1"/>
    <xf numFmtId="0" fontId="11" fillId="0" borderId="0" xfId="0" applyFont="1" applyAlignment="1">
      <alignment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6" xfId="0" applyFont="1" applyBorder="1"/>
    <xf numFmtId="0" fontId="8" fillId="0" borderId="0" xfId="0" applyFont="1"/>
    <xf numFmtId="0" fontId="8" fillId="0" borderId="7" xfId="0" applyFont="1" applyBorder="1"/>
    <xf numFmtId="0" fontId="7" fillId="0" borderId="8" xfId="0" applyFont="1" applyBorder="1" applyAlignment="1">
      <alignment horizontal="center"/>
    </xf>
    <xf numFmtId="43" fontId="7" fillId="0" borderId="9" xfId="1" applyFont="1" applyFill="1" applyBorder="1" applyAlignment="1">
      <alignment horizontal="left" vertical="center"/>
    </xf>
    <xf numFmtId="4" fontId="8" fillId="0" borderId="2" xfId="0" applyNumberFormat="1" applyFont="1" applyBorder="1" applyAlignment="1">
      <alignment horizontal="left" vertical="center" wrapText="1"/>
    </xf>
    <xf numFmtId="43" fontId="12" fillId="0" borderId="0" xfId="1" applyFont="1"/>
    <xf numFmtId="0" fontId="12" fillId="0" borderId="0" xfId="0" applyFont="1"/>
    <xf numFmtId="43" fontId="13" fillId="0" borderId="0" xfId="1" applyFont="1"/>
    <xf numFmtId="0" fontId="13" fillId="0" borderId="0" xfId="0" applyFont="1"/>
    <xf numFmtId="43" fontId="14" fillId="0" borderId="0" xfId="1" applyFont="1"/>
    <xf numFmtId="43" fontId="2" fillId="0" borderId="0" xfId="0" applyNumberFormat="1" applyFont="1"/>
    <xf numFmtId="164" fontId="2" fillId="0" borderId="0" xfId="0" applyNumberFormat="1" applyFont="1"/>
    <xf numFmtId="43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66" fontId="2" fillId="0" borderId="0" xfId="0" applyNumberFormat="1" applyFont="1"/>
    <xf numFmtId="166" fontId="12" fillId="0" borderId="0" xfId="0" applyNumberFormat="1" applyFont="1"/>
    <xf numFmtId="0" fontId="15" fillId="0" borderId="0" xfId="0" applyFont="1"/>
    <xf numFmtId="166" fontId="15" fillId="0" borderId="0" xfId="0" applyNumberFormat="1" applyFont="1"/>
    <xf numFmtId="164" fontId="15" fillId="0" borderId="0" xfId="0" applyNumberFormat="1" applyFont="1"/>
    <xf numFmtId="0" fontId="4" fillId="0" borderId="0" xfId="0" applyFont="1"/>
    <xf numFmtId="166" fontId="13" fillId="0" borderId="0" xfId="0" applyNumberFormat="1" applyFont="1"/>
    <xf numFmtId="166" fontId="16" fillId="0" borderId="0" xfId="0" applyNumberFormat="1" applyFont="1"/>
    <xf numFmtId="43" fontId="7" fillId="0" borderId="2" xfId="1" applyFont="1" applyFill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166" fontId="17" fillId="0" borderId="0" xfId="0" applyNumberFormat="1" applyFont="1"/>
    <xf numFmtId="166" fontId="1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16" fillId="2" borderId="0" xfId="0" applyNumberFormat="1" applyFont="1" applyFill="1"/>
    <xf numFmtId="0" fontId="16" fillId="0" borderId="0" xfId="0" applyFont="1"/>
    <xf numFmtId="43" fontId="17" fillId="0" borderId="0" xfId="1" applyFont="1"/>
    <xf numFmtId="0" fontId="10" fillId="0" borderId="7" xfId="0" applyFont="1" applyBorder="1" applyAlignment="1">
      <alignment horizontal="center"/>
    </xf>
    <xf numFmtId="43" fontId="13" fillId="0" borderId="0" xfId="1" applyFont="1" applyFill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1035805</xdr:colOff>
      <xdr:row>45</xdr:row>
      <xdr:rowOff>65222</xdr:rowOff>
    </xdr:from>
    <xdr:to>
      <xdr:col>1</xdr:col>
      <xdr:colOff>2658283</xdr:colOff>
      <xdr:row>47</xdr:row>
      <xdr:rowOff>50690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F13930-2140-40B4-A5A0-7725B31F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980" y="10285547"/>
          <a:ext cx="1622478" cy="4045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45</xdr:row>
      <xdr:rowOff>38100</xdr:rowOff>
    </xdr:from>
    <xdr:to>
      <xdr:col>1</xdr:col>
      <xdr:colOff>2536878</xdr:colOff>
      <xdr:row>47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F5C1C-63B7-475F-A659-87EDF0A1E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575" y="9896475"/>
          <a:ext cx="1622478" cy="381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45</xdr:row>
      <xdr:rowOff>57151</xdr:rowOff>
    </xdr:from>
    <xdr:to>
      <xdr:col>1</xdr:col>
      <xdr:colOff>2489253</xdr:colOff>
      <xdr:row>47</xdr:row>
      <xdr:rowOff>51208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419C68-EAFA-44E6-8980-DDE685A1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9782176"/>
          <a:ext cx="1622478" cy="3941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930340</xdr:colOff>
      <xdr:row>45</xdr:row>
      <xdr:rowOff>9720</xdr:rowOff>
    </xdr:from>
    <xdr:to>
      <xdr:col>1</xdr:col>
      <xdr:colOff>2552818</xdr:colOff>
      <xdr:row>47</xdr:row>
      <xdr:rowOff>20216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1445D5-C34F-4FDE-902A-56E5FABE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8515" y="9820470"/>
          <a:ext cx="1622478" cy="4105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929752</xdr:colOff>
      <xdr:row>45</xdr:row>
      <xdr:rowOff>10530</xdr:rowOff>
    </xdr:from>
    <xdr:to>
      <xdr:col>1</xdr:col>
      <xdr:colOff>2552230</xdr:colOff>
      <xdr:row>47</xdr:row>
      <xdr:rowOff>4445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9F99C8-2D37-4388-90C5-C2CA5BC6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27" y="9935580"/>
          <a:ext cx="1622478" cy="3939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1012825</xdr:colOff>
      <xdr:row>44</xdr:row>
      <xdr:rowOff>196056</xdr:rowOff>
    </xdr:from>
    <xdr:to>
      <xdr:col>1</xdr:col>
      <xdr:colOff>2635303</xdr:colOff>
      <xdr:row>47</xdr:row>
      <xdr:rowOff>1122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00E09-7B4F-4F58-A8F1-EBC6C535B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0" y="9692481"/>
          <a:ext cx="1622478" cy="40514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897052</xdr:colOff>
      <xdr:row>45</xdr:row>
      <xdr:rowOff>35040</xdr:rowOff>
    </xdr:from>
    <xdr:to>
      <xdr:col>1</xdr:col>
      <xdr:colOff>2519530</xdr:colOff>
      <xdr:row>46</xdr:row>
      <xdr:rowOff>182313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9E777A-C833-4EE0-9BE8-C22FC2963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227" y="9693390"/>
          <a:ext cx="1622478" cy="34729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955902</xdr:colOff>
      <xdr:row>44</xdr:row>
      <xdr:rowOff>197304</xdr:rowOff>
    </xdr:from>
    <xdr:to>
      <xdr:col>1</xdr:col>
      <xdr:colOff>2578380</xdr:colOff>
      <xdr:row>46</xdr:row>
      <xdr:rowOff>170067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804AD3-2377-4C93-81A6-70DCBFC1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4077" y="9912804"/>
          <a:ext cx="1622478" cy="372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1005735</xdr:colOff>
      <xdr:row>45</xdr:row>
      <xdr:rowOff>37916</xdr:rowOff>
    </xdr:from>
    <xdr:to>
      <xdr:col>1</xdr:col>
      <xdr:colOff>2628213</xdr:colOff>
      <xdr:row>47</xdr:row>
      <xdr:rowOff>31133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C2A2ED-DF3B-4CFC-ABF7-727687D3F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910" y="10258241"/>
          <a:ext cx="1622478" cy="4123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1070933</xdr:colOff>
      <xdr:row>45</xdr:row>
      <xdr:rowOff>57510</xdr:rowOff>
    </xdr:from>
    <xdr:to>
      <xdr:col>1</xdr:col>
      <xdr:colOff>2693411</xdr:colOff>
      <xdr:row>47</xdr:row>
      <xdr:rowOff>59547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C38C20-3B3C-40E5-A48C-92B09D6F5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9108" y="9839685"/>
          <a:ext cx="1622478" cy="4211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906185</xdr:colOff>
      <xdr:row>45</xdr:row>
      <xdr:rowOff>43423</xdr:rowOff>
    </xdr:from>
    <xdr:to>
      <xdr:col>1</xdr:col>
      <xdr:colOff>2528663</xdr:colOff>
      <xdr:row>47</xdr:row>
      <xdr:rowOff>12770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F45281-031F-43C0-8336-7C67864D5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360" y="10130398"/>
          <a:ext cx="1622478" cy="3884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1018118</xdr:colOff>
      <xdr:row>45</xdr:row>
      <xdr:rowOff>73979</xdr:rowOff>
    </xdr:from>
    <xdr:to>
      <xdr:col>1</xdr:col>
      <xdr:colOff>2689028</xdr:colOff>
      <xdr:row>47</xdr:row>
      <xdr:rowOff>22046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EE28B-06D2-4258-92DB-81304D488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293" y="10389554"/>
          <a:ext cx="1670910" cy="3671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903438</xdr:colOff>
      <xdr:row>45</xdr:row>
      <xdr:rowOff>71887</xdr:rowOff>
    </xdr:from>
    <xdr:to>
      <xdr:col>1</xdr:col>
      <xdr:colOff>2525916</xdr:colOff>
      <xdr:row>47</xdr:row>
      <xdr:rowOff>24898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0D502-E256-4C40-9667-6947FE304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1613" y="10006462"/>
          <a:ext cx="1622478" cy="3721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888887</xdr:colOff>
      <xdr:row>45</xdr:row>
      <xdr:rowOff>41504</xdr:rowOff>
    </xdr:from>
    <xdr:to>
      <xdr:col>1</xdr:col>
      <xdr:colOff>2511365</xdr:colOff>
      <xdr:row>47</xdr:row>
      <xdr:rowOff>24197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6E67B-17D5-4E13-9C32-C4214AD9E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7062" y="9823679"/>
          <a:ext cx="1622478" cy="4017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933270</xdr:colOff>
      <xdr:row>45</xdr:row>
      <xdr:rowOff>21028</xdr:rowOff>
    </xdr:from>
    <xdr:to>
      <xdr:col>1</xdr:col>
      <xdr:colOff>2555748</xdr:colOff>
      <xdr:row>47</xdr:row>
      <xdr:rowOff>34782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2A0564-8694-4AAB-A6D5-0F9A36DEE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445" y="9746053"/>
          <a:ext cx="1622478" cy="413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944772</xdr:colOff>
      <xdr:row>45</xdr:row>
      <xdr:rowOff>1977</xdr:rowOff>
    </xdr:from>
    <xdr:to>
      <xdr:col>1</xdr:col>
      <xdr:colOff>2567250</xdr:colOff>
      <xdr:row>47</xdr:row>
      <xdr:rowOff>8806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612C0E-5BFB-4AE0-A76F-0E95E23F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2947" y="9879402"/>
          <a:ext cx="1622478" cy="4068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X\Loan%20Matters\LANDBANK%20LOANS%20COMPU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PB%20Q2024\LBP%20LOANS%20COMP-FIN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4M-PAID"/>
      <sheetName val="28M-PAID"/>
      <sheetName val="3.9M TL7-PAID"/>
      <sheetName val="231M TL8"/>
      <sheetName val="263M-20M TL5"/>
      <sheetName val="263M-242M TL5"/>
      <sheetName val="184M-paid-01.22.2016 TL6PAID"/>
      <sheetName val="87M-37M TL10"/>
      <sheetName val="87M-50MTL10"/>
      <sheetName val="50M-30M TL12"/>
      <sheetName val="17.5M-actual TL9-SEF7.4"/>
      <sheetName val="50M-20M TL11"/>
      <sheetName val="17.5M-actual TL9 10.1M"/>
      <sheetName val="300M-50M TL 14"/>
      <sheetName val="300M-120M TL13"/>
      <sheetName val="300M-130M TL15"/>
      <sheetName val="650M-300M TL16"/>
      <sheetName val="650M-150M TL18"/>
      <sheetName val="650M-200M TL17"/>
      <sheetName val="386M-7M(100M) TL27"/>
      <sheetName val="386M-200M TL26"/>
      <sheetName val="386M-86M TL28"/>
      <sheetName val="319M-15M TL22 (1)"/>
      <sheetName val="319M-60M TL22 (2)"/>
      <sheetName val="319M-125M TL19"/>
      <sheetName val="319M-29M TL20"/>
      <sheetName val="319M-50M TL21"/>
      <sheetName val="319M-40M TL23"/>
      <sheetName val="TL 24 330M"/>
      <sheetName val="30M"/>
      <sheetName val="SUMMARY"/>
      <sheetName val="est amort 2022-2025"/>
      <sheetName val="Debt Service"/>
      <sheetName val="debt rat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2">
          <cell r="I42">
            <v>1370521.16</v>
          </cell>
        </row>
        <row r="67">
          <cell r="J67">
            <v>13019951.010000002</v>
          </cell>
        </row>
      </sheetData>
      <sheetData sheetId="10" refreshError="1"/>
      <sheetData sheetId="11" refreshError="1">
        <row r="87">
          <cell r="G87">
            <v>2110088.36</v>
          </cell>
        </row>
        <row r="113">
          <cell r="H113">
            <v>19991807.600000001</v>
          </cell>
        </row>
      </sheetData>
      <sheetData sheetId="12" refreshError="1"/>
      <sheetData sheetId="13" refreshError="1">
        <row r="67">
          <cell r="I67">
            <v>41763939.409999996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4M-PAID"/>
      <sheetName val="28M-PAID"/>
      <sheetName val="3.9M TL7-PAID"/>
      <sheetName val="231M TL8"/>
      <sheetName val="184M-paid-01.22.2016 TL "/>
      <sheetName val="263M-20M TL5"/>
      <sheetName val="263M-242M TL5"/>
      <sheetName val="87M-37M TL10-paid"/>
      <sheetName val="87M-50MTL10-paid"/>
      <sheetName val="50M-30M TL12"/>
      <sheetName val="17.5M-actual TL9-SEF7.4paid"/>
      <sheetName val="50M-20M TL11"/>
      <sheetName val="10.1 SEF paid"/>
      <sheetName val="300M-50M TL 14"/>
      <sheetName val="300M-120M TL13"/>
      <sheetName val="300M-130M TL15"/>
      <sheetName val="650M-300M TL16"/>
      <sheetName val="650M-150M TL18"/>
      <sheetName val="650M-200M TL17"/>
      <sheetName val="386M-7M(100M) TL27"/>
      <sheetName val="386M-200M TL26"/>
      <sheetName val="386M-86M TL28-GF"/>
      <sheetName val="319M-75M TL22"/>
      <sheetName val="319M-125M TL19"/>
      <sheetName val="319M-29M TL20"/>
      <sheetName val="319M-50M TL21"/>
      <sheetName val="319M-40M TL23"/>
      <sheetName val="TL 24 330M"/>
      <sheetName val="TL25 30M"/>
      <sheetName val="SUMMARY"/>
      <sheetName val="Debt ServicePBO (2025)"/>
      <sheetName val="Debt ServicePBO"/>
      <sheetName val="Debt Service as of 12.31.22"/>
      <sheetName val="Loan Details PPDO"/>
      <sheetName val="2023"/>
      <sheetName val="O_Bala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3">
          <cell r="H53">
            <v>1305123.1099999999</v>
          </cell>
        </row>
        <row r="56">
          <cell r="H56">
            <v>5220492.4400000004</v>
          </cell>
        </row>
      </sheetData>
      <sheetData sheetId="14" refreshError="1"/>
      <sheetData sheetId="15" refreshError="1"/>
      <sheetData sheetId="16" refreshError="1">
        <row r="39">
          <cell r="G39">
            <v>1425516.72</v>
          </cell>
        </row>
        <row r="42">
          <cell r="H42">
            <v>45980346.880000003</v>
          </cell>
        </row>
      </sheetData>
      <sheetData sheetId="17" refreshError="1">
        <row r="35">
          <cell r="E35">
            <v>1937548.99</v>
          </cell>
        </row>
        <row r="38">
          <cell r="F38">
            <v>19022786.600000001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8">
          <cell r="F28">
            <v>557622.01</v>
          </cell>
        </row>
        <row r="32">
          <cell r="F32">
            <v>2230488.04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9"/>
  <sheetViews>
    <sheetView tabSelected="1" zoomScaleNormal="100" workbookViewId="0">
      <selection activeCell="B31" sqref="B31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18.7109375" style="7" customWidth="1"/>
    <col min="5" max="5" width="20.28515625" style="7" customWidth="1"/>
    <col min="6" max="6" width="18.28515625" style="7" customWidth="1"/>
    <col min="7" max="16384" width="9.140625" style="7"/>
  </cols>
  <sheetData>
    <row r="1" spans="1:4" x14ac:dyDescent="0.3">
      <c r="A1" s="45" t="s">
        <v>128</v>
      </c>
      <c r="B1" s="45"/>
      <c r="C1" s="45"/>
    </row>
    <row r="2" spans="1:4" x14ac:dyDescent="0.3">
      <c r="A2" s="45" t="s">
        <v>129</v>
      </c>
      <c r="B2" s="45"/>
      <c r="C2" s="45"/>
    </row>
    <row r="3" spans="1:4" x14ac:dyDescent="0.3">
      <c r="A3" s="45"/>
      <c r="B3" s="45"/>
      <c r="C3" s="45"/>
    </row>
    <row r="4" spans="1:4" x14ac:dyDescent="0.3">
      <c r="A4" s="82" t="s">
        <v>134</v>
      </c>
      <c r="B4" s="83"/>
      <c r="C4" s="84"/>
    </row>
    <row r="5" spans="1:4" x14ac:dyDescent="0.3">
      <c r="A5" s="46"/>
      <c r="B5" s="47"/>
      <c r="C5" s="80"/>
    </row>
    <row r="6" spans="1:4" x14ac:dyDescent="0.3">
      <c r="A6" s="48" t="s">
        <v>130</v>
      </c>
      <c r="B6" s="49" t="s">
        <v>132</v>
      </c>
      <c r="C6" s="50" t="s">
        <v>139</v>
      </c>
    </row>
    <row r="7" spans="1:4" x14ac:dyDescent="0.3">
      <c r="A7" s="48" t="s">
        <v>131</v>
      </c>
      <c r="B7" s="49" t="s">
        <v>133</v>
      </c>
      <c r="C7" s="50" t="s">
        <v>141</v>
      </c>
    </row>
    <row r="8" spans="1:4" x14ac:dyDescent="0.3">
      <c r="A8" s="51"/>
      <c r="B8" s="8"/>
      <c r="C8" s="52"/>
    </row>
    <row r="9" spans="1:4" x14ac:dyDescent="0.3">
      <c r="A9" s="9" t="s">
        <v>138</v>
      </c>
      <c r="B9" s="10" t="s">
        <v>0</v>
      </c>
      <c r="C9" s="31" t="s">
        <v>1</v>
      </c>
    </row>
    <row r="10" spans="1:4" x14ac:dyDescent="0.3">
      <c r="A10" s="11">
        <v>1</v>
      </c>
      <c r="B10" s="12" t="s">
        <v>2</v>
      </c>
      <c r="C10" s="13" t="s">
        <v>3</v>
      </c>
      <c r="D10" s="54">
        <v>20000000</v>
      </c>
    </row>
    <row r="11" spans="1:4" x14ac:dyDescent="0.3">
      <c r="A11" s="11">
        <v>2</v>
      </c>
      <c r="B11" s="12" t="s">
        <v>4</v>
      </c>
      <c r="C11" s="14" t="s">
        <v>142</v>
      </c>
    </row>
    <row r="12" spans="1:4" x14ac:dyDescent="0.3">
      <c r="A12" s="11">
        <v>3</v>
      </c>
      <c r="B12" s="12" t="s">
        <v>116</v>
      </c>
      <c r="C12" s="13" t="s">
        <v>5</v>
      </c>
    </row>
    <row r="13" spans="1:4" x14ac:dyDescent="0.3">
      <c r="A13" s="11">
        <v>4</v>
      </c>
      <c r="B13" s="12" t="s">
        <v>117</v>
      </c>
      <c r="C13" s="13" t="s">
        <v>51</v>
      </c>
    </row>
    <row r="14" spans="1:4" x14ac:dyDescent="0.3">
      <c r="A14" s="11">
        <v>5</v>
      </c>
      <c r="B14" s="12" t="s">
        <v>6</v>
      </c>
      <c r="C14" s="15" t="s">
        <v>49</v>
      </c>
    </row>
    <row r="15" spans="1:4" x14ac:dyDescent="0.3">
      <c r="A15" s="11">
        <v>6</v>
      </c>
      <c r="B15" s="12" t="s">
        <v>118</v>
      </c>
      <c r="C15" s="38" t="s">
        <v>36</v>
      </c>
    </row>
    <row r="16" spans="1:4" x14ac:dyDescent="0.3">
      <c r="A16" s="11">
        <v>7</v>
      </c>
      <c r="B16" s="12" t="s">
        <v>7</v>
      </c>
      <c r="C16" s="39" t="s">
        <v>50</v>
      </c>
    </row>
    <row r="17" spans="1:6" x14ac:dyDescent="0.3">
      <c r="A17" s="11">
        <v>8</v>
      </c>
      <c r="B17" s="12" t="s">
        <v>8</v>
      </c>
      <c r="C17" s="14" t="s">
        <v>52</v>
      </c>
    </row>
    <row r="18" spans="1:6" x14ac:dyDescent="0.3">
      <c r="A18" s="11">
        <v>9</v>
      </c>
      <c r="B18" s="12" t="s">
        <v>119</v>
      </c>
      <c r="C18" s="33">
        <f>'[1]50M-20M TL11'!$H$113</f>
        <v>19991807.600000001</v>
      </c>
    </row>
    <row r="19" spans="1:6" x14ac:dyDescent="0.3">
      <c r="A19" s="11">
        <v>10</v>
      </c>
      <c r="B19" s="12" t="s">
        <v>12</v>
      </c>
      <c r="C19" s="16" t="s">
        <v>67</v>
      </c>
    </row>
    <row r="20" spans="1:6" ht="28.5" x14ac:dyDescent="0.3">
      <c r="A20" s="11">
        <v>11</v>
      </c>
      <c r="B20" s="21" t="s">
        <v>120</v>
      </c>
      <c r="C20" s="13" t="s">
        <v>9</v>
      </c>
    </row>
    <row r="21" spans="1:6" ht="28.5" x14ac:dyDescent="0.3">
      <c r="A21" s="11">
        <v>12</v>
      </c>
      <c r="B21" s="17" t="s">
        <v>10</v>
      </c>
      <c r="C21" s="18" t="s">
        <v>69</v>
      </c>
    </row>
    <row r="22" spans="1:6" x14ac:dyDescent="0.3">
      <c r="A22" s="11">
        <v>13</v>
      </c>
      <c r="B22" s="17" t="s">
        <v>54</v>
      </c>
      <c r="C22" s="19" t="s">
        <v>55</v>
      </c>
    </row>
    <row r="23" spans="1:6" x14ac:dyDescent="0.3">
      <c r="A23" s="11">
        <v>14</v>
      </c>
      <c r="B23" s="17" t="s">
        <v>56</v>
      </c>
      <c r="C23" s="16" t="s">
        <v>11</v>
      </c>
    </row>
    <row r="24" spans="1:6" ht="42.75" x14ac:dyDescent="0.3">
      <c r="A24" s="11">
        <v>15</v>
      </c>
      <c r="B24" s="17" t="s">
        <v>13</v>
      </c>
      <c r="C24" s="18" t="s">
        <v>16</v>
      </c>
    </row>
    <row r="25" spans="1:6" x14ac:dyDescent="0.3">
      <c r="A25" s="11">
        <v>16</v>
      </c>
      <c r="B25" s="12" t="s">
        <v>121</v>
      </c>
      <c r="C25" s="16" t="s">
        <v>70</v>
      </c>
    </row>
    <row r="26" spans="1:6" x14ac:dyDescent="0.3">
      <c r="A26" s="11">
        <v>17</v>
      </c>
      <c r="B26" s="12" t="s">
        <v>14</v>
      </c>
      <c r="C26" s="16" t="s">
        <v>33</v>
      </c>
    </row>
    <row r="27" spans="1:6" x14ac:dyDescent="0.3">
      <c r="A27" s="11">
        <v>18</v>
      </c>
      <c r="B27" s="12" t="s">
        <v>35</v>
      </c>
      <c r="C27" s="34">
        <v>2110088.38</v>
      </c>
    </row>
    <row r="28" spans="1:6" x14ac:dyDescent="0.3">
      <c r="A28" s="11">
        <v>19</v>
      </c>
      <c r="B28" s="12" t="s">
        <v>124</v>
      </c>
      <c r="C28" s="34">
        <v>82199.509999999995</v>
      </c>
    </row>
    <row r="29" spans="1:6" x14ac:dyDescent="0.3">
      <c r="A29" s="11">
        <v>20</v>
      </c>
      <c r="B29" s="12" t="s">
        <v>127</v>
      </c>
      <c r="C29" s="40" t="s">
        <v>19</v>
      </c>
    </row>
    <row r="30" spans="1:6" x14ac:dyDescent="0.3">
      <c r="A30" s="11">
        <v>21</v>
      </c>
      <c r="B30" s="20" t="s">
        <v>57</v>
      </c>
      <c r="C30" s="14" t="s">
        <v>68</v>
      </c>
    </row>
    <row r="31" spans="1:6" x14ac:dyDescent="0.3">
      <c r="A31" s="11">
        <v>22</v>
      </c>
      <c r="B31" s="21" t="s">
        <v>58</v>
      </c>
      <c r="C31" s="33">
        <v>18936763.41</v>
      </c>
      <c r="E31" s="32"/>
      <c r="F31" s="62"/>
    </row>
    <row r="32" spans="1:6" x14ac:dyDescent="0.3">
      <c r="A32" s="11">
        <v>23</v>
      </c>
      <c r="B32" s="21" t="s">
        <v>59</v>
      </c>
      <c r="C32" s="33">
        <v>5046416.63</v>
      </c>
    </row>
    <row r="33" spans="1:4" x14ac:dyDescent="0.3">
      <c r="A33" s="11">
        <v>24</v>
      </c>
      <c r="B33" s="21" t="s">
        <v>60</v>
      </c>
      <c r="C33" s="15" t="s">
        <v>19</v>
      </c>
    </row>
    <row r="34" spans="1:4" x14ac:dyDescent="0.3">
      <c r="A34" s="11">
        <v>25</v>
      </c>
      <c r="B34" s="21" t="s">
        <v>61</v>
      </c>
      <c r="C34" s="33">
        <f>'[1]50M-20M TL11'!$H$113</f>
        <v>19991807.600000001</v>
      </c>
    </row>
    <row r="35" spans="1:4" x14ac:dyDescent="0.3">
      <c r="A35" s="11">
        <v>26</v>
      </c>
      <c r="B35" s="20" t="s">
        <v>125</v>
      </c>
      <c r="C35" s="33">
        <v>0</v>
      </c>
    </row>
    <row r="36" spans="1:4" ht="28.5" x14ac:dyDescent="0.3">
      <c r="A36" s="11">
        <v>27</v>
      </c>
      <c r="B36" s="20" t="s">
        <v>126</v>
      </c>
      <c r="C36" s="33">
        <f>C18-C31</f>
        <v>1055044.1900000013</v>
      </c>
      <c r="D36" s="63"/>
    </row>
    <row r="37" spans="1:4" x14ac:dyDescent="0.3">
      <c r="A37" s="11">
        <v>28</v>
      </c>
      <c r="B37" s="20" t="s">
        <v>18</v>
      </c>
      <c r="C37" s="13" t="s">
        <v>19</v>
      </c>
    </row>
    <row r="38" spans="1:4" x14ac:dyDescent="0.3">
      <c r="A38" s="11">
        <v>29</v>
      </c>
      <c r="B38" s="20" t="s">
        <v>20</v>
      </c>
      <c r="C38" s="13" t="s">
        <v>19</v>
      </c>
    </row>
    <row r="39" spans="1:4" x14ac:dyDescent="0.3">
      <c r="A39" s="11">
        <v>30</v>
      </c>
      <c r="B39" s="20" t="s">
        <v>21</v>
      </c>
      <c r="C39" s="13" t="s">
        <v>62</v>
      </c>
    </row>
    <row r="40" spans="1:4" x14ac:dyDescent="0.3">
      <c r="A40" s="11">
        <v>31</v>
      </c>
      <c r="B40" s="20" t="s">
        <v>22</v>
      </c>
      <c r="C40" s="13" t="s">
        <v>19</v>
      </c>
    </row>
    <row r="41" spans="1:4" x14ac:dyDescent="0.3">
      <c r="A41" s="11">
        <v>32</v>
      </c>
      <c r="B41" s="20" t="s">
        <v>63</v>
      </c>
      <c r="C41" s="13" t="s">
        <v>19</v>
      </c>
    </row>
    <row r="42" spans="1:4" x14ac:dyDescent="0.3">
      <c r="A42" s="11">
        <v>33</v>
      </c>
      <c r="B42" s="20" t="s">
        <v>23</v>
      </c>
      <c r="C42" s="34">
        <v>101960</v>
      </c>
    </row>
    <row r="43" spans="1:4" x14ac:dyDescent="0.3">
      <c r="A43" s="11">
        <v>34</v>
      </c>
      <c r="B43" s="20" t="s">
        <v>123</v>
      </c>
      <c r="C43" s="13" t="s">
        <v>19</v>
      </c>
    </row>
    <row r="44" spans="1:4" x14ac:dyDescent="0.3">
      <c r="A44" s="22"/>
      <c r="B44" s="23"/>
      <c r="C44" s="35"/>
    </row>
    <row r="45" spans="1:4" x14ac:dyDescent="0.3">
      <c r="A45" s="25"/>
      <c r="B45" s="26" t="s">
        <v>32</v>
      </c>
      <c r="C45" s="27" t="s">
        <v>24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">
        <v>53</v>
      </c>
      <c r="C48" s="37" t="s">
        <v>143</v>
      </c>
    </row>
    <row r="49" spans="1:3" x14ac:dyDescent="0.3">
      <c r="A49" s="25"/>
      <c r="B49" s="25" t="s">
        <v>104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180" verticalDpi="18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0"/>
  <sheetViews>
    <sheetView topLeftCell="A13" zoomScaleNormal="100" workbookViewId="0">
      <selection activeCell="C24" sqref="C24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0.140625" style="1" customWidth="1"/>
    <col min="5" max="5" width="22.7109375" style="1" customWidth="1"/>
    <col min="6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16.5" x14ac:dyDescent="0.3">
      <c r="A4" s="82" t="s">
        <v>134</v>
      </c>
      <c r="B4" s="83"/>
      <c r="C4" s="84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5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19'!C11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77</v>
      </c>
    </row>
    <row r="14" spans="1:3" ht="16.5" customHeight="1" x14ac:dyDescent="0.3">
      <c r="A14" s="11">
        <v>5</v>
      </c>
      <c r="B14" s="12" t="s">
        <v>6</v>
      </c>
      <c r="C14" s="15" t="s">
        <v>78</v>
      </c>
    </row>
    <row r="15" spans="1:3" ht="16.5" customHeight="1" x14ac:dyDescent="0.3">
      <c r="A15" s="11">
        <v>6</v>
      </c>
      <c r="B15" s="12" t="s">
        <v>118</v>
      </c>
      <c r="C15" s="13" t="s">
        <v>79</v>
      </c>
    </row>
    <row r="16" spans="1:3" ht="16.5" customHeight="1" x14ac:dyDescent="0.3">
      <c r="A16" s="11">
        <v>7</v>
      </c>
      <c r="B16" s="12" t="s">
        <v>7</v>
      </c>
      <c r="C16" s="15" t="s">
        <v>80</v>
      </c>
    </row>
    <row r="17" spans="1:4" ht="16.5" customHeight="1" x14ac:dyDescent="0.3">
      <c r="A17" s="11">
        <v>8</v>
      </c>
      <c r="B17" s="12" t="s">
        <v>8</v>
      </c>
      <c r="C17" s="15" t="s">
        <v>81</v>
      </c>
    </row>
    <row r="18" spans="1:4" ht="16.5" customHeight="1" x14ac:dyDescent="0.3">
      <c r="A18" s="11">
        <v>9</v>
      </c>
      <c r="B18" s="12" t="s">
        <v>119</v>
      </c>
      <c r="C18" s="13" t="s">
        <v>102</v>
      </c>
      <c r="D18" s="56">
        <v>29000000</v>
      </c>
    </row>
    <row r="19" spans="1:4" ht="16.5" customHeight="1" x14ac:dyDescent="0.3">
      <c r="A19" s="11">
        <v>10</v>
      </c>
      <c r="B19" s="12" t="s">
        <v>12</v>
      </c>
      <c r="C19" s="16" t="s">
        <v>135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28.5" customHeight="1" x14ac:dyDescent="0.2">
      <c r="A21" s="11">
        <v>12</v>
      </c>
      <c r="B21" s="17" t="s">
        <v>10</v>
      </c>
      <c r="C21" s="41" t="s">
        <v>86</v>
      </c>
    </row>
    <row r="22" spans="1:4" ht="16.5" customHeight="1" x14ac:dyDescent="0.2">
      <c r="A22" s="11">
        <v>13</v>
      </c>
      <c r="B22" s="17" t="s">
        <v>54</v>
      </c>
      <c r="C22" s="19" t="s">
        <v>55</v>
      </c>
    </row>
    <row r="23" spans="1:4" ht="16.5" customHeight="1" x14ac:dyDescent="0.2">
      <c r="A23" s="11">
        <v>14</v>
      </c>
      <c r="B23" s="17" t="s">
        <v>56</v>
      </c>
      <c r="C23" s="16" t="s">
        <v>31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121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33</v>
      </c>
    </row>
    <row r="27" spans="1:4" ht="16.5" customHeight="1" x14ac:dyDescent="0.3">
      <c r="A27" s="11">
        <v>18</v>
      </c>
      <c r="B27" s="12" t="s">
        <v>35</v>
      </c>
      <c r="C27" s="34">
        <f>'[2]319M-29M TL20'!$F$32</f>
        <v>2230488.04</v>
      </c>
    </row>
    <row r="28" spans="1:4" ht="16.5" customHeight="1" x14ac:dyDescent="0.3">
      <c r="A28" s="11">
        <v>19</v>
      </c>
      <c r="B28" s="12" t="s">
        <v>124</v>
      </c>
      <c r="C28" s="34">
        <v>1679020.86</v>
      </c>
    </row>
    <row r="29" spans="1:4" ht="16.5" customHeight="1" x14ac:dyDescent="0.3">
      <c r="A29" s="11">
        <v>20</v>
      </c>
      <c r="B29" s="12" t="s">
        <v>122</v>
      </c>
      <c r="C29" s="19" t="s">
        <v>19</v>
      </c>
    </row>
    <row r="30" spans="1:4" ht="16.5" customHeight="1" x14ac:dyDescent="0.2">
      <c r="A30" s="11">
        <v>21</v>
      </c>
      <c r="B30" s="20" t="s">
        <v>57</v>
      </c>
      <c r="C30" s="14" t="s">
        <v>87</v>
      </c>
    </row>
    <row r="31" spans="1:4" ht="16.5" customHeight="1" x14ac:dyDescent="0.3">
      <c r="A31" s="11">
        <v>22</v>
      </c>
      <c r="B31" s="21" t="s">
        <v>58</v>
      </c>
      <c r="C31" s="33">
        <v>3345732.06</v>
      </c>
    </row>
    <row r="32" spans="1:4" ht="16.5" customHeight="1" x14ac:dyDescent="0.3">
      <c r="A32" s="11">
        <v>23</v>
      </c>
      <c r="B32" s="21" t="s">
        <v>59</v>
      </c>
      <c r="C32" s="33">
        <v>4907423.6100000003</v>
      </c>
    </row>
    <row r="33" spans="1:5" ht="16.5" customHeight="1" x14ac:dyDescent="0.3">
      <c r="A33" s="11">
        <v>24</v>
      </c>
      <c r="B33" s="21" t="s">
        <v>60</v>
      </c>
      <c r="C33" s="15" t="s">
        <v>19</v>
      </c>
    </row>
    <row r="34" spans="1:5" ht="16.5" customHeight="1" x14ac:dyDescent="0.3">
      <c r="A34" s="11">
        <v>25</v>
      </c>
      <c r="B34" s="21" t="s">
        <v>61</v>
      </c>
      <c r="C34" s="33">
        <v>28996344.239999998</v>
      </c>
      <c r="E34" s="64"/>
    </row>
    <row r="35" spans="1:5" ht="16.5" customHeight="1" x14ac:dyDescent="0.2">
      <c r="A35" s="11">
        <v>26</v>
      </c>
      <c r="B35" s="20" t="s">
        <v>125</v>
      </c>
      <c r="C35" s="33">
        <v>0</v>
      </c>
    </row>
    <row r="36" spans="1:5" ht="27" customHeight="1" x14ac:dyDescent="0.2">
      <c r="A36" s="11">
        <v>27</v>
      </c>
      <c r="B36" s="20" t="s">
        <v>126</v>
      </c>
      <c r="C36" s="33">
        <v>25650612.18</v>
      </c>
      <c r="E36" s="64"/>
    </row>
    <row r="37" spans="1:5" ht="16.5" customHeight="1" x14ac:dyDescent="0.2">
      <c r="A37" s="11">
        <v>28</v>
      </c>
      <c r="B37" s="20" t="s">
        <v>18</v>
      </c>
      <c r="C37" s="13" t="s">
        <v>19</v>
      </c>
    </row>
    <row r="38" spans="1:5" ht="16.5" customHeight="1" x14ac:dyDescent="0.2">
      <c r="A38" s="11">
        <v>29</v>
      </c>
      <c r="B38" s="20" t="s">
        <v>20</v>
      </c>
      <c r="C38" s="13" t="s">
        <v>19</v>
      </c>
    </row>
    <row r="39" spans="1:5" ht="16.5" customHeight="1" x14ac:dyDescent="0.2">
      <c r="A39" s="11">
        <v>30</v>
      </c>
      <c r="B39" s="20" t="s">
        <v>21</v>
      </c>
      <c r="C39" s="13" t="s">
        <v>62</v>
      </c>
    </row>
    <row r="40" spans="1:5" ht="16.5" customHeight="1" x14ac:dyDescent="0.2">
      <c r="A40" s="11">
        <v>31</v>
      </c>
      <c r="B40" s="20" t="s">
        <v>22</v>
      </c>
      <c r="C40" s="13" t="s">
        <v>19</v>
      </c>
    </row>
    <row r="41" spans="1:5" ht="16.5" customHeight="1" x14ac:dyDescent="0.2">
      <c r="A41" s="11">
        <v>32</v>
      </c>
      <c r="B41" s="20" t="s">
        <v>63</v>
      </c>
      <c r="C41" s="13" t="s">
        <v>19</v>
      </c>
    </row>
    <row r="42" spans="1:5" ht="16.5" customHeight="1" x14ac:dyDescent="0.2">
      <c r="A42" s="11">
        <v>33</v>
      </c>
      <c r="B42" s="20" t="s">
        <v>23</v>
      </c>
      <c r="C42" s="34">
        <f>197722.5+19752</f>
        <v>217474.5</v>
      </c>
    </row>
    <row r="43" spans="1:5" ht="16.5" customHeight="1" x14ac:dyDescent="0.2">
      <c r="A43" s="11">
        <v>34</v>
      </c>
      <c r="B43" s="20" t="s">
        <v>123</v>
      </c>
      <c r="C43" s="13" t="s">
        <v>19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32</v>
      </c>
      <c r="C45" s="27" t="s">
        <v>24</v>
      </c>
    </row>
    <row r="46" spans="1:5" ht="15.75" x14ac:dyDescent="0.3">
      <c r="A46" s="2"/>
      <c r="B46" s="26"/>
      <c r="C46" s="36"/>
    </row>
    <row r="47" spans="1:5" ht="15" x14ac:dyDescent="0.25">
      <c r="A47" s="2"/>
      <c r="B47" s="69"/>
      <c r="C47" s="36"/>
    </row>
    <row r="48" spans="1:5" ht="15" x14ac:dyDescent="0.25">
      <c r="A48" s="2"/>
      <c r="B48" s="28" t="s">
        <v>53</v>
      </c>
      <c r="C48" s="37" t="str">
        <f>'TL 15'!C48</f>
        <v>July 4, 2025</v>
      </c>
    </row>
    <row r="49" spans="1:3" ht="15.75" x14ac:dyDescent="0.3">
      <c r="A49" s="2"/>
      <c r="B49" s="25" t="str">
        <f>'TL 19'!B49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0"/>
  <sheetViews>
    <sheetView zoomScaleNormal="100" workbookViewId="0">
      <selection activeCell="D18" sqref="D18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4.5703125" style="1" customWidth="1"/>
    <col min="5" max="5" width="19.7109375" style="1" customWidth="1"/>
    <col min="6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16.5" x14ac:dyDescent="0.3">
      <c r="A4" s="82" t="s">
        <v>134</v>
      </c>
      <c r="B4" s="83"/>
      <c r="C4" s="84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20'!C11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77</v>
      </c>
    </row>
    <row r="14" spans="1:3" ht="16.5" customHeight="1" x14ac:dyDescent="0.3">
      <c r="A14" s="11">
        <v>5</v>
      </c>
      <c r="B14" s="12" t="s">
        <v>6</v>
      </c>
      <c r="C14" s="15" t="s">
        <v>78</v>
      </c>
    </row>
    <row r="15" spans="1:3" ht="16.5" customHeight="1" x14ac:dyDescent="0.3">
      <c r="A15" s="11">
        <v>6</v>
      </c>
      <c r="B15" s="12" t="s">
        <v>118</v>
      </c>
      <c r="C15" s="13" t="s">
        <v>79</v>
      </c>
    </row>
    <row r="16" spans="1:3" ht="16.5" customHeight="1" x14ac:dyDescent="0.3">
      <c r="A16" s="11">
        <v>7</v>
      </c>
      <c r="B16" s="12" t="s">
        <v>7</v>
      </c>
      <c r="C16" s="15" t="s">
        <v>80</v>
      </c>
    </row>
    <row r="17" spans="1:4" ht="16.5" customHeight="1" x14ac:dyDescent="0.3">
      <c r="A17" s="11">
        <v>8</v>
      </c>
      <c r="B17" s="12" t="s">
        <v>8</v>
      </c>
      <c r="C17" s="15" t="s">
        <v>81</v>
      </c>
    </row>
    <row r="18" spans="1:4" ht="16.5" customHeight="1" x14ac:dyDescent="0.3">
      <c r="A18" s="11">
        <v>9</v>
      </c>
      <c r="B18" s="12" t="s">
        <v>119</v>
      </c>
      <c r="C18" s="13" t="s">
        <v>105</v>
      </c>
      <c r="D18" s="56">
        <v>75000000</v>
      </c>
    </row>
    <row r="19" spans="1:4" ht="16.5" customHeight="1" x14ac:dyDescent="0.3">
      <c r="A19" s="11">
        <v>10</v>
      </c>
      <c r="B19" s="12" t="s">
        <v>12</v>
      </c>
      <c r="C19" s="16" t="s">
        <v>136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16.5" customHeight="1" x14ac:dyDescent="0.2">
      <c r="A21" s="11">
        <v>12</v>
      </c>
      <c r="B21" s="17" t="s">
        <v>10</v>
      </c>
      <c r="C21" s="41" t="s">
        <v>88</v>
      </c>
    </row>
    <row r="22" spans="1:4" ht="16.5" customHeight="1" x14ac:dyDescent="0.2">
      <c r="A22" s="11">
        <v>13</v>
      </c>
      <c r="B22" s="17" t="s">
        <v>54</v>
      </c>
      <c r="C22" s="19" t="s">
        <v>55</v>
      </c>
    </row>
    <row r="23" spans="1:4" ht="16.5" customHeight="1" x14ac:dyDescent="0.2">
      <c r="A23" s="11">
        <v>14</v>
      </c>
      <c r="B23" s="17" t="s">
        <v>56</v>
      </c>
      <c r="C23" s="16" t="s">
        <v>31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121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33</v>
      </c>
    </row>
    <row r="27" spans="1:4" ht="16.5" customHeight="1" x14ac:dyDescent="0.3">
      <c r="A27" s="11">
        <v>18</v>
      </c>
      <c r="B27" s="12" t="s">
        <v>35</v>
      </c>
      <c r="C27" s="34">
        <v>1153076.96</v>
      </c>
    </row>
    <row r="28" spans="1:4" ht="16.5" customHeight="1" x14ac:dyDescent="0.3">
      <c r="A28" s="11">
        <v>19</v>
      </c>
      <c r="B28" s="12" t="s">
        <v>124</v>
      </c>
      <c r="C28" s="34">
        <v>830056.4</v>
      </c>
    </row>
    <row r="29" spans="1:4" ht="16.5" customHeight="1" x14ac:dyDescent="0.3">
      <c r="A29" s="11">
        <v>20</v>
      </c>
      <c r="B29" s="12" t="s">
        <v>122</v>
      </c>
      <c r="C29" s="19" t="s">
        <v>19</v>
      </c>
    </row>
    <row r="30" spans="1:4" ht="16.5" customHeight="1" x14ac:dyDescent="0.2">
      <c r="A30" s="11">
        <v>21</v>
      </c>
      <c r="B30" s="20" t="s">
        <v>57</v>
      </c>
      <c r="C30" s="14" t="s">
        <v>89</v>
      </c>
    </row>
    <row r="31" spans="1:4" ht="16.5" customHeight="1" x14ac:dyDescent="0.3">
      <c r="A31" s="11">
        <v>22</v>
      </c>
      <c r="B31" s="21" t="s">
        <v>58</v>
      </c>
      <c r="C31" s="33">
        <v>2306153.92</v>
      </c>
    </row>
    <row r="32" spans="1:4" ht="16.5" customHeight="1" x14ac:dyDescent="0.3">
      <c r="A32" s="11">
        <v>23</v>
      </c>
      <c r="B32" s="21" t="s">
        <v>59</v>
      </c>
      <c r="C32" s="33">
        <v>2612379.7999999998</v>
      </c>
    </row>
    <row r="33" spans="1:5" ht="16.5" customHeight="1" x14ac:dyDescent="0.3">
      <c r="A33" s="11">
        <v>24</v>
      </c>
      <c r="B33" s="21" t="s">
        <v>60</v>
      </c>
      <c r="C33" s="15" t="s">
        <v>19</v>
      </c>
    </row>
    <row r="34" spans="1:5" ht="16.5" customHeight="1" x14ac:dyDescent="0.3">
      <c r="A34" s="11">
        <v>25</v>
      </c>
      <c r="B34" s="21" t="s">
        <v>61</v>
      </c>
      <c r="C34" s="33">
        <f>14559636.23+430363.77</f>
        <v>14990000</v>
      </c>
    </row>
    <row r="35" spans="1:5" ht="16.5" customHeight="1" x14ac:dyDescent="0.2">
      <c r="A35" s="11">
        <v>26</v>
      </c>
      <c r="B35" s="20" t="s">
        <v>125</v>
      </c>
      <c r="C35" s="33">
        <f>D18-C34</f>
        <v>60010000</v>
      </c>
    </row>
    <row r="36" spans="1:5" ht="27" customHeight="1" x14ac:dyDescent="0.2">
      <c r="A36" s="11">
        <v>27</v>
      </c>
      <c r="B36" s="20" t="s">
        <v>126</v>
      </c>
      <c r="C36" s="33">
        <v>72693846.079999998</v>
      </c>
      <c r="E36" s="75"/>
    </row>
    <row r="37" spans="1:5" ht="16.5" customHeight="1" x14ac:dyDescent="0.2">
      <c r="A37" s="11">
        <v>28</v>
      </c>
      <c r="B37" s="20" t="s">
        <v>18</v>
      </c>
      <c r="C37" s="13" t="s">
        <v>19</v>
      </c>
    </row>
    <row r="38" spans="1:5" ht="16.5" customHeight="1" x14ac:dyDescent="0.2">
      <c r="A38" s="11">
        <v>29</v>
      </c>
      <c r="B38" s="20" t="s">
        <v>20</v>
      </c>
      <c r="C38" s="13" t="s">
        <v>19</v>
      </c>
    </row>
    <row r="39" spans="1:5" ht="16.5" customHeight="1" x14ac:dyDescent="0.2">
      <c r="A39" s="11">
        <v>30</v>
      </c>
      <c r="B39" s="20" t="s">
        <v>21</v>
      </c>
      <c r="C39" s="13" t="s">
        <v>62</v>
      </c>
    </row>
    <row r="40" spans="1:5" ht="16.5" customHeight="1" x14ac:dyDescent="0.2">
      <c r="A40" s="11">
        <v>31</v>
      </c>
      <c r="B40" s="20" t="s">
        <v>22</v>
      </c>
      <c r="C40" s="13" t="s">
        <v>19</v>
      </c>
    </row>
    <row r="41" spans="1:5" ht="16.5" customHeight="1" x14ac:dyDescent="0.2">
      <c r="A41" s="11">
        <v>32</v>
      </c>
      <c r="B41" s="20" t="s">
        <v>63</v>
      </c>
      <c r="C41" s="13" t="s">
        <v>19</v>
      </c>
    </row>
    <row r="42" spans="1:5" ht="16.5" customHeight="1" x14ac:dyDescent="0.2">
      <c r="A42" s="11">
        <v>33</v>
      </c>
      <c r="B42" s="20" t="s">
        <v>23</v>
      </c>
      <c r="C42" s="34">
        <f>109200+3228</f>
        <v>112428</v>
      </c>
    </row>
    <row r="43" spans="1:5" ht="16.5" customHeight="1" x14ac:dyDescent="0.2">
      <c r="A43" s="11">
        <v>34</v>
      </c>
      <c r="B43" s="20" t="s">
        <v>123</v>
      </c>
      <c r="C43" s="13" t="s">
        <v>19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32</v>
      </c>
      <c r="C45" s="27" t="s">
        <v>24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">
        <v>53</v>
      </c>
      <c r="C48" s="37" t="str">
        <f>'TL 15'!C48</f>
        <v>July 4, 2025</v>
      </c>
    </row>
    <row r="49" spans="1:3" ht="15.75" x14ac:dyDescent="0.3">
      <c r="A49" s="2"/>
      <c r="B49" s="25" t="str">
        <f>'TL 20'!B49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D18" sqref="D18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0.140625" style="1" customWidth="1"/>
    <col min="5" max="5" width="21.42578125" style="1" customWidth="1"/>
    <col min="6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23.25" customHeight="1" x14ac:dyDescent="0.3">
      <c r="A4" s="85" t="s">
        <v>134</v>
      </c>
      <c r="B4" s="86"/>
      <c r="C4" s="87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22'!C11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77</v>
      </c>
    </row>
    <row r="14" spans="1:3" ht="16.5" customHeight="1" x14ac:dyDescent="0.3">
      <c r="A14" s="11">
        <v>5</v>
      </c>
      <c r="B14" s="12" t="s">
        <v>6</v>
      </c>
      <c r="C14" s="15" t="s">
        <v>78</v>
      </c>
    </row>
    <row r="15" spans="1:3" ht="16.5" customHeight="1" x14ac:dyDescent="0.3">
      <c r="A15" s="11">
        <v>6</v>
      </c>
      <c r="B15" s="12" t="s">
        <v>118</v>
      </c>
      <c r="C15" s="13" t="s">
        <v>79</v>
      </c>
    </row>
    <row r="16" spans="1:3" ht="16.5" customHeight="1" x14ac:dyDescent="0.3">
      <c r="A16" s="11">
        <v>7</v>
      </c>
      <c r="B16" s="12" t="s">
        <v>7</v>
      </c>
      <c r="C16" s="15" t="s">
        <v>80</v>
      </c>
    </row>
    <row r="17" spans="1:4" ht="16.5" customHeight="1" x14ac:dyDescent="0.3">
      <c r="A17" s="11">
        <v>8</v>
      </c>
      <c r="B17" s="12" t="s">
        <v>8</v>
      </c>
      <c r="C17" s="15" t="s">
        <v>81</v>
      </c>
    </row>
    <row r="18" spans="1:4" ht="16.5" customHeight="1" x14ac:dyDescent="0.3">
      <c r="A18" s="11">
        <v>9</v>
      </c>
      <c r="B18" s="12" t="s">
        <v>119</v>
      </c>
      <c r="C18" s="13" t="s">
        <v>90</v>
      </c>
      <c r="D18" s="56">
        <v>40000000</v>
      </c>
    </row>
    <row r="19" spans="1:4" ht="16.5" customHeight="1" x14ac:dyDescent="0.3">
      <c r="A19" s="11">
        <v>10</v>
      </c>
      <c r="B19" s="12" t="s">
        <v>12</v>
      </c>
      <c r="C19" s="16" t="s">
        <v>137</v>
      </c>
    </row>
    <row r="20" spans="1:4" ht="28.5" x14ac:dyDescent="0.2">
      <c r="A20" s="11">
        <v>11</v>
      </c>
      <c r="B20" s="20" t="s">
        <v>120</v>
      </c>
      <c r="C20" s="13" t="s">
        <v>9</v>
      </c>
    </row>
    <row r="21" spans="1:4" ht="28.5" x14ac:dyDescent="0.2">
      <c r="A21" s="11">
        <v>12</v>
      </c>
      <c r="B21" s="17" t="s">
        <v>10</v>
      </c>
      <c r="C21" s="41" t="s">
        <v>91</v>
      </c>
    </row>
    <row r="22" spans="1:4" ht="16.5" customHeight="1" x14ac:dyDescent="0.2">
      <c r="A22" s="11">
        <v>13</v>
      </c>
      <c r="B22" s="17" t="s">
        <v>54</v>
      </c>
      <c r="C22" s="19" t="s">
        <v>55</v>
      </c>
    </row>
    <row r="23" spans="1:4" ht="16.5" customHeight="1" x14ac:dyDescent="0.2">
      <c r="A23" s="11">
        <v>14</v>
      </c>
      <c r="B23" s="17" t="s">
        <v>56</v>
      </c>
      <c r="C23" s="16" t="s">
        <v>11</v>
      </c>
    </row>
    <row r="24" spans="1:4" ht="32.25" customHeight="1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121</v>
      </c>
      <c r="C25" s="16" t="s">
        <v>92</v>
      </c>
    </row>
    <row r="26" spans="1:4" ht="16.5" customHeight="1" x14ac:dyDescent="0.3">
      <c r="A26" s="11">
        <v>17</v>
      </c>
      <c r="B26" s="12" t="s">
        <v>14</v>
      </c>
      <c r="C26" s="16" t="s">
        <v>33</v>
      </c>
    </row>
    <row r="27" spans="1:4" ht="16.5" customHeight="1" x14ac:dyDescent="0.3">
      <c r="A27" s="11">
        <v>18</v>
      </c>
      <c r="B27" s="12" t="s">
        <v>35</v>
      </c>
      <c r="C27" s="34">
        <v>3291066.04</v>
      </c>
    </row>
    <row r="28" spans="1:4" ht="16.5" customHeight="1" x14ac:dyDescent="0.3">
      <c r="A28" s="11">
        <v>19</v>
      </c>
      <c r="B28" s="12" t="s">
        <v>124</v>
      </c>
      <c r="C28" s="34">
        <v>1358551.21</v>
      </c>
    </row>
    <row r="29" spans="1:4" ht="16.5" customHeight="1" x14ac:dyDescent="0.3">
      <c r="A29" s="11">
        <v>20</v>
      </c>
      <c r="B29" s="12" t="s">
        <v>122</v>
      </c>
      <c r="C29" s="19" t="s">
        <v>19</v>
      </c>
    </row>
    <row r="30" spans="1:4" ht="16.5" customHeight="1" x14ac:dyDescent="0.2">
      <c r="A30" s="11">
        <v>21</v>
      </c>
      <c r="B30" s="20" t="s">
        <v>57</v>
      </c>
      <c r="C30" s="14" t="s">
        <v>87</v>
      </c>
    </row>
    <row r="31" spans="1:4" ht="16.5" customHeight="1" x14ac:dyDescent="0.3">
      <c r="A31" s="11">
        <v>22</v>
      </c>
      <c r="B31" s="21" t="s">
        <v>58</v>
      </c>
      <c r="C31" s="33">
        <v>6523100.3899999997</v>
      </c>
    </row>
    <row r="32" spans="1:4" ht="16.5" customHeight="1" x14ac:dyDescent="0.3">
      <c r="A32" s="11">
        <v>23</v>
      </c>
      <c r="B32" s="21" t="s">
        <v>59</v>
      </c>
      <c r="C32" s="33">
        <v>3193991.33</v>
      </c>
    </row>
    <row r="33" spans="1:5" ht="16.5" customHeight="1" x14ac:dyDescent="0.3">
      <c r="A33" s="11">
        <v>24</v>
      </c>
      <c r="B33" s="21" t="s">
        <v>60</v>
      </c>
      <c r="C33" s="15" t="s">
        <v>19</v>
      </c>
    </row>
    <row r="34" spans="1:5" ht="16.5" customHeight="1" x14ac:dyDescent="0.3">
      <c r="A34" s="11">
        <v>25</v>
      </c>
      <c r="B34" s="21" t="s">
        <v>61</v>
      </c>
      <c r="C34" s="33">
        <v>28722767.66</v>
      </c>
    </row>
    <row r="35" spans="1:5" ht="16.5" customHeight="1" x14ac:dyDescent="0.2">
      <c r="A35" s="11">
        <v>26</v>
      </c>
      <c r="B35" s="20" t="s">
        <v>125</v>
      </c>
      <c r="C35" s="33">
        <f>D18-C34</f>
        <v>11277232.34</v>
      </c>
      <c r="E35" s="71"/>
    </row>
    <row r="36" spans="1:5" ht="25.5" customHeight="1" x14ac:dyDescent="0.2">
      <c r="A36" s="11">
        <v>27</v>
      </c>
      <c r="B36" s="20" t="s">
        <v>126</v>
      </c>
      <c r="C36" s="33">
        <v>33476899.609999999</v>
      </c>
      <c r="E36" s="71"/>
    </row>
    <row r="37" spans="1:5" ht="16.5" customHeight="1" x14ac:dyDescent="0.2">
      <c r="A37" s="11">
        <v>28</v>
      </c>
      <c r="B37" s="20" t="s">
        <v>18</v>
      </c>
      <c r="C37" s="13" t="s">
        <v>19</v>
      </c>
    </row>
    <row r="38" spans="1:5" ht="16.5" customHeight="1" x14ac:dyDescent="0.2">
      <c r="A38" s="11">
        <v>29</v>
      </c>
      <c r="B38" s="20" t="s">
        <v>20</v>
      </c>
      <c r="C38" s="13" t="s">
        <v>19</v>
      </c>
    </row>
    <row r="39" spans="1:5" ht="16.5" customHeight="1" x14ac:dyDescent="0.2">
      <c r="A39" s="11">
        <v>30</v>
      </c>
      <c r="B39" s="20" t="s">
        <v>21</v>
      </c>
      <c r="C39" s="13" t="s">
        <v>62</v>
      </c>
    </row>
    <row r="40" spans="1:5" ht="16.5" customHeight="1" x14ac:dyDescent="0.2">
      <c r="A40" s="11">
        <v>31</v>
      </c>
      <c r="B40" s="20" t="s">
        <v>22</v>
      </c>
      <c r="C40" s="13" t="s">
        <v>19</v>
      </c>
    </row>
    <row r="41" spans="1:5" ht="16.5" customHeight="1" x14ac:dyDescent="0.2">
      <c r="A41" s="11">
        <v>32</v>
      </c>
      <c r="B41" s="20" t="s">
        <v>63</v>
      </c>
      <c r="C41" s="13" t="s">
        <v>19</v>
      </c>
    </row>
    <row r="42" spans="1:5" ht="16.5" customHeight="1" x14ac:dyDescent="0.2">
      <c r="A42" s="11">
        <v>33</v>
      </c>
      <c r="B42" s="20" t="s">
        <v>23</v>
      </c>
      <c r="C42" s="34">
        <v>215325.5</v>
      </c>
    </row>
    <row r="43" spans="1:5" ht="16.5" customHeight="1" x14ac:dyDescent="0.2">
      <c r="A43" s="11">
        <v>34</v>
      </c>
      <c r="B43" s="20" t="s">
        <v>123</v>
      </c>
      <c r="C43" s="13" t="s">
        <v>19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32</v>
      </c>
      <c r="C45" s="27" t="s">
        <v>24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">
        <v>53</v>
      </c>
      <c r="C48" s="37" t="str">
        <f>'TL 15'!C48</f>
        <v>July 4, 2025</v>
      </c>
    </row>
    <row r="49" spans="1:3" ht="15.75" x14ac:dyDescent="0.3">
      <c r="A49" s="2"/>
      <c r="B49" s="25" t="str">
        <f>'TL 22'!B49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1:G50"/>
  <sheetViews>
    <sheetView topLeftCell="A13" zoomScaleNormal="100" workbookViewId="0">
      <selection activeCell="F14" sqref="F14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6.42578125" style="1" customWidth="1"/>
    <col min="4" max="4" width="6" style="1" hidden="1" customWidth="1"/>
    <col min="5" max="5" width="9.140625" style="1"/>
    <col min="6" max="6" width="20.42578125" style="1" bestFit="1" customWidth="1"/>
    <col min="7" max="7" width="26.85546875" style="1" customWidth="1"/>
    <col min="8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16.5" x14ac:dyDescent="0.3">
      <c r="A4" s="82" t="s">
        <v>134</v>
      </c>
      <c r="B4" s="83"/>
      <c r="C4" s="84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22'!C11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77</v>
      </c>
    </row>
    <row r="14" spans="1:3" ht="16.5" customHeight="1" x14ac:dyDescent="0.3">
      <c r="A14" s="11">
        <v>5</v>
      </c>
      <c r="B14" s="12" t="s">
        <v>6</v>
      </c>
      <c r="C14" s="15" t="s">
        <v>78</v>
      </c>
    </row>
    <row r="15" spans="1:3" ht="16.5" customHeight="1" x14ac:dyDescent="0.3">
      <c r="A15" s="11">
        <v>6</v>
      </c>
      <c r="B15" s="12" t="s">
        <v>118</v>
      </c>
      <c r="C15" s="13" t="s">
        <v>79</v>
      </c>
    </row>
    <row r="16" spans="1:3" ht="16.5" customHeight="1" x14ac:dyDescent="0.3">
      <c r="A16" s="11">
        <v>7</v>
      </c>
      <c r="B16" s="12" t="s">
        <v>7</v>
      </c>
      <c r="C16" s="15" t="s">
        <v>80</v>
      </c>
    </row>
    <row r="17" spans="1:6" ht="16.5" customHeight="1" x14ac:dyDescent="0.3">
      <c r="A17" s="11">
        <v>8</v>
      </c>
      <c r="B17" s="12" t="s">
        <v>8</v>
      </c>
      <c r="C17" s="15" t="s">
        <v>81</v>
      </c>
    </row>
    <row r="18" spans="1:6" ht="16.5" customHeight="1" x14ac:dyDescent="0.3">
      <c r="A18" s="11">
        <v>9</v>
      </c>
      <c r="B18" s="12" t="s">
        <v>119</v>
      </c>
      <c r="C18" s="13" t="s">
        <v>106</v>
      </c>
      <c r="D18" s="56">
        <v>330000000</v>
      </c>
    </row>
    <row r="19" spans="1:6" ht="16.5" customHeight="1" x14ac:dyDescent="0.3">
      <c r="A19" s="11">
        <v>10</v>
      </c>
      <c r="B19" s="12" t="s">
        <v>12</v>
      </c>
      <c r="C19" s="16" t="s">
        <v>107</v>
      </c>
    </row>
    <row r="20" spans="1:6" ht="28.5" x14ac:dyDescent="0.2">
      <c r="A20" s="11">
        <v>11</v>
      </c>
      <c r="B20" s="20" t="s">
        <v>120</v>
      </c>
      <c r="C20" s="13" t="s">
        <v>9</v>
      </c>
    </row>
    <row r="21" spans="1:6" ht="28.5" x14ac:dyDescent="0.2">
      <c r="A21" s="11">
        <v>12</v>
      </c>
      <c r="B21" s="17" t="s">
        <v>10</v>
      </c>
      <c r="C21" s="41" t="s">
        <v>108</v>
      </c>
    </row>
    <row r="22" spans="1:6" ht="16.5" customHeight="1" x14ac:dyDescent="0.2">
      <c r="A22" s="11">
        <v>13</v>
      </c>
      <c r="B22" s="17" t="s">
        <v>54</v>
      </c>
      <c r="C22" s="19" t="s">
        <v>55</v>
      </c>
    </row>
    <row r="23" spans="1:6" ht="16.5" customHeight="1" x14ac:dyDescent="0.2">
      <c r="A23" s="11">
        <v>14</v>
      </c>
      <c r="B23" s="17" t="s">
        <v>56</v>
      </c>
      <c r="C23" s="16" t="s">
        <v>11</v>
      </c>
    </row>
    <row r="24" spans="1:6" ht="28.5" x14ac:dyDescent="0.2">
      <c r="A24" s="11">
        <v>15</v>
      </c>
      <c r="B24" s="17" t="s">
        <v>13</v>
      </c>
      <c r="C24" s="18" t="s">
        <v>16</v>
      </c>
    </row>
    <row r="25" spans="1:6" ht="16.5" customHeight="1" x14ac:dyDescent="0.3">
      <c r="A25" s="11">
        <v>16</v>
      </c>
      <c r="B25" s="12" t="s">
        <v>121</v>
      </c>
      <c r="C25" s="16" t="s">
        <v>92</v>
      </c>
    </row>
    <row r="26" spans="1:6" ht="16.5" customHeight="1" x14ac:dyDescent="0.3">
      <c r="A26" s="11">
        <v>17</v>
      </c>
      <c r="B26" s="12" t="s">
        <v>14</v>
      </c>
      <c r="C26" s="16" t="s">
        <v>33</v>
      </c>
    </row>
    <row r="27" spans="1:6" ht="16.5" customHeight="1" x14ac:dyDescent="0.3">
      <c r="A27" s="11">
        <v>18</v>
      </c>
      <c r="B27" s="12" t="s">
        <v>35</v>
      </c>
      <c r="C27" s="34">
        <v>35228983.479999997</v>
      </c>
    </row>
    <row r="28" spans="1:6" ht="16.5" customHeight="1" x14ac:dyDescent="0.3">
      <c r="A28" s="11">
        <v>19</v>
      </c>
      <c r="B28" s="12" t="s">
        <v>124</v>
      </c>
      <c r="C28" s="34">
        <v>16075023.939999999</v>
      </c>
    </row>
    <row r="29" spans="1:6" ht="16.5" customHeight="1" x14ac:dyDescent="0.3">
      <c r="A29" s="11">
        <v>20</v>
      </c>
      <c r="B29" s="12" t="s">
        <v>122</v>
      </c>
      <c r="C29" s="19" t="s">
        <v>19</v>
      </c>
    </row>
    <row r="30" spans="1:6" ht="16.5" customHeight="1" x14ac:dyDescent="0.2">
      <c r="A30" s="11">
        <v>21</v>
      </c>
      <c r="B30" s="20" t="s">
        <v>57</v>
      </c>
      <c r="C30" s="14" t="s">
        <v>87</v>
      </c>
    </row>
    <row r="31" spans="1:6" ht="16.5" customHeight="1" x14ac:dyDescent="0.3">
      <c r="A31" s="11">
        <v>22</v>
      </c>
      <c r="B31" s="21" t="s">
        <v>58</v>
      </c>
      <c r="C31" s="33">
        <v>65403570.630000003</v>
      </c>
      <c r="F31" s="44"/>
    </row>
    <row r="32" spans="1:6" ht="16.5" customHeight="1" x14ac:dyDescent="0.3">
      <c r="A32" s="11">
        <v>23</v>
      </c>
      <c r="B32" s="21" t="s">
        <v>59</v>
      </c>
      <c r="C32" s="33">
        <v>40041280.030000001</v>
      </c>
    </row>
    <row r="33" spans="1:7" ht="16.5" customHeight="1" x14ac:dyDescent="0.3">
      <c r="A33" s="11">
        <v>24</v>
      </c>
      <c r="B33" s="21" t="s">
        <v>60</v>
      </c>
      <c r="C33" s="15" t="s">
        <v>19</v>
      </c>
      <c r="F33" s="44"/>
    </row>
    <row r="34" spans="1:7" ht="16.5" customHeight="1" x14ac:dyDescent="0.3">
      <c r="A34" s="11">
        <v>25</v>
      </c>
      <c r="B34" s="21" t="s">
        <v>61</v>
      </c>
      <c r="C34" s="33">
        <v>312006456.12</v>
      </c>
      <c r="E34" s="88"/>
      <c r="F34" s="88"/>
      <c r="G34" s="70">
        <f>F34-260168404.76</f>
        <v>-260168404.75999999</v>
      </c>
    </row>
    <row r="35" spans="1:7" ht="16.5" customHeight="1" x14ac:dyDescent="0.2">
      <c r="A35" s="11">
        <v>26</v>
      </c>
      <c r="B35" s="20" t="s">
        <v>125</v>
      </c>
      <c r="C35" s="33">
        <f>D18-C34</f>
        <v>17993543.879999995</v>
      </c>
      <c r="F35" s="68"/>
      <c r="G35" s="64"/>
    </row>
    <row r="36" spans="1:7" ht="30.75" customHeight="1" x14ac:dyDescent="0.2">
      <c r="A36" s="11">
        <v>27</v>
      </c>
      <c r="B36" s="20" t="s">
        <v>126</v>
      </c>
      <c r="C36" s="33">
        <f>D18-C31</f>
        <v>264596429.37</v>
      </c>
      <c r="E36" s="76"/>
      <c r="F36" s="67"/>
    </row>
    <row r="37" spans="1:7" ht="16.5" customHeight="1" x14ac:dyDescent="0.2">
      <c r="A37" s="11">
        <v>28</v>
      </c>
      <c r="B37" s="20" t="s">
        <v>18</v>
      </c>
      <c r="C37" s="13" t="s">
        <v>19</v>
      </c>
      <c r="F37" s="57"/>
    </row>
    <row r="38" spans="1:7" ht="16.5" customHeight="1" x14ac:dyDescent="0.2">
      <c r="A38" s="11">
        <v>29</v>
      </c>
      <c r="B38" s="20" t="s">
        <v>20</v>
      </c>
      <c r="C38" s="13" t="s">
        <v>19</v>
      </c>
      <c r="F38" s="57"/>
    </row>
    <row r="39" spans="1:7" ht="16.5" customHeight="1" x14ac:dyDescent="0.2">
      <c r="A39" s="11">
        <v>30</v>
      </c>
      <c r="B39" s="20" t="s">
        <v>21</v>
      </c>
      <c r="C39" s="13" t="s">
        <v>62</v>
      </c>
      <c r="F39" s="57"/>
    </row>
    <row r="40" spans="1:7" ht="16.5" customHeight="1" x14ac:dyDescent="0.2">
      <c r="A40" s="11">
        <v>31</v>
      </c>
      <c r="B40" s="20" t="s">
        <v>22</v>
      </c>
      <c r="C40" s="13" t="s">
        <v>19</v>
      </c>
      <c r="F40" s="57"/>
    </row>
    <row r="41" spans="1:7" ht="16.5" customHeight="1" x14ac:dyDescent="0.2">
      <c r="A41" s="11">
        <v>32</v>
      </c>
      <c r="B41" s="20" t="s">
        <v>63</v>
      </c>
      <c r="C41" s="13" t="s">
        <v>19</v>
      </c>
      <c r="F41" s="57"/>
    </row>
    <row r="42" spans="1:7" ht="16.5" customHeight="1" x14ac:dyDescent="0.2">
      <c r="A42" s="11">
        <v>33</v>
      </c>
      <c r="B42" s="20" t="s">
        <v>23</v>
      </c>
      <c r="C42" s="34">
        <v>2235825</v>
      </c>
      <c r="F42" s="57"/>
    </row>
    <row r="43" spans="1:7" ht="16.5" customHeight="1" x14ac:dyDescent="0.2">
      <c r="A43" s="11">
        <v>34</v>
      </c>
      <c r="B43" s="20" t="s">
        <v>123</v>
      </c>
      <c r="C43" s="13" t="s">
        <v>19</v>
      </c>
    </row>
    <row r="44" spans="1:7" x14ac:dyDescent="0.2">
      <c r="A44" s="4"/>
      <c r="B44" s="5"/>
      <c r="C44" s="6"/>
    </row>
    <row r="45" spans="1:7" ht="15.75" x14ac:dyDescent="0.3">
      <c r="A45" s="2"/>
      <c r="B45" s="26" t="s">
        <v>32</v>
      </c>
      <c r="C45" s="27" t="s">
        <v>24</v>
      </c>
    </row>
    <row r="46" spans="1:7" ht="15.75" x14ac:dyDescent="0.3">
      <c r="A46" s="2"/>
      <c r="B46" s="26"/>
      <c r="C46" s="36"/>
    </row>
    <row r="47" spans="1:7" ht="15.75" x14ac:dyDescent="0.3">
      <c r="A47" s="2"/>
      <c r="B47" s="26"/>
      <c r="C47" s="36"/>
    </row>
    <row r="48" spans="1:7" ht="15" x14ac:dyDescent="0.25">
      <c r="A48" s="2"/>
      <c r="B48" s="28" t="s">
        <v>53</v>
      </c>
      <c r="C48" s="37" t="str">
        <f>'TL 15'!C48</f>
        <v>July 4, 2025</v>
      </c>
    </row>
    <row r="49" spans="1:3" ht="15.75" x14ac:dyDescent="0.3">
      <c r="A49" s="2"/>
      <c r="B49" s="25" t="str">
        <f>'TL 22'!B49</f>
        <v>Provincial Treasurer</v>
      </c>
      <c r="C49" s="36"/>
    </row>
    <row r="50" spans="1:3" ht="16.5" x14ac:dyDescent="0.3">
      <c r="B50" s="7"/>
      <c r="C50" s="7"/>
    </row>
  </sheetData>
  <mergeCells count="2">
    <mergeCell ref="A4:C4"/>
    <mergeCell ref="E34:F3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0"/>
  <sheetViews>
    <sheetView zoomScaleNormal="100" workbookViewId="0">
      <selection activeCell="D18" sqref="D18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.5703125" style="1" customWidth="1"/>
    <col min="4" max="4" width="5.5703125" style="1" hidden="1" customWidth="1"/>
    <col min="5" max="5" width="9.140625" style="1"/>
    <col min="6" max="6" width="23.85546875" style="1" customWidth="1"/>
    <col min="7" max="7" width="18.42578125" style="1" customWidth="1"/>
    <col min="8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16.5" customHeight="1" x14ac:dyDescent="0.3">
      <c r="A4" s="82" t="s">
        <v>134</v>
      </c>
      <c r="B4" s="83"/>
      <c r="C4" s="84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'TL24'!C11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77</v>
      </c>
    </row>
    <row r="14" spans="1:3" ht="16.5" customHeight="1" x14ac:dyDescent="0.3">
      <c r="A14" s="11">
        <v>5</v>
      </c>
      <c r="B14" s="12" t="s">
        <v>6</v>
      </c>
      <c r="C14" s="15" t="s">
        <v>78</v>
      </c>
    </row>
    <row r="15" spans="1:3" ht="16.5" customHeight="1" x14ac:dyDescent="0.3">
      <c r="A15" s="11">
        <v>6</v>
      </c>
      <c r="B15" s="12" t="s">
        <v>118</v>
      </c>
      <c r="C15" s="13" t="s">
        <v>79</v>
      </c>
    </row>
    <row r="16" spans="1:3" ht="16.5" customHeight="1" x14ac:dyDescent="0.3">
      <c r="A16" s="11">
        <v>7</v>
      </c>
      <c r="B16" s="12" t="s">
        <v>7</v>
      </c>
      <c r="C16" s="15" t="s">
        <v>80</v>
      </c>
    </row>
    <row r="17" spans="1:4" ht="16.5" customHeight="1" x14ac:dyDescent="0.3">
      <c r="A17" s="11">
        <v>8</v>
      </c>
      <c r="B17" s="12" t="s">
        <v>8</v>
      </c>
      <c r="C17" s="15" t="s">
        <v>93</v>
      </c>
    </row>
    <row r="18" spans="1:4" ht="16.5" customHeight="1" x14ac:dyDescent="0.3">
      <c r="A18" s="11">
        <v>9</v>
      </c>
      <c r="B18" s="12" t="s">
        <v>119</v>
      </c>
      <c r="C18" s="13" t="s">
        <v>94</v>
      </c>
      <c r="D18" s="81">
        <v>200000000</v>
      </c>
    </row>
    <row r="19" spans="1:4" ht="16.5" customHeight="1" x14ac:dyDescent="0.3">
      <c r="A19" s="11">
        <v>10</v>
      </c>
      <c r="B19" s="12" t="s">
        <v>12</v>
      </c>
      <c r="C19" s="16" t="s">
        <v>95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16.5" customHeight="1" x14ac:dyDescent="0.2">
      <c r="A21" s="11">
        <v>12</v>
      </c>
      <c r="B21" s="17" t="s">
        <v>10</v>
      </c>
      <c r="C21" s="41" t="s">
        <v>96</v>
      </c>
    </row>
    <row r="22" spans="1:4" ht="16.5" customHeight="1" x14ac:dyDescent="0.2">
      <c r="A22" s="11">
        <v>13</v>
      </c>
      <c r="B22" s="17" t="s">
        <v>54</v>
      </c>
      <c r="C22" s="19" t="s">
        <v>55</v>
      </c>
    </row>
    <row r="23" spans="1:4" ht="16.5" customHeight="1" x14ac:dyDescent="0.2">
      <c r="A23" s="11">
        <v>14</v>
      </c>
      <c r="B23" s="17" t="s">
        <v>56</v>
      </c>
      <c r="C23" s="16" t="s">
        <v>31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121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33</v>
      </c>
    </row>
    <row r="27" spans="1:4" ht="16.5" customHeight="1" x14ac:dyDescent="0.3">
      <c r="A27" s="11">
        <v>18</v>
      </c>
      <c r="B27" s="12" t="s">
        <v>35</v>
      </c>
      <c r="C27" s="34">
        <v>10623467.48</v>
      </c>
    </row>
    <row r="28" spans="1:4" ht="16.5" customHeight="1" x14ac:dyDescent="0.3">
      <c r="A28" s="11">
        <v>19</v>
      </c>
      <c r="B28" s="12" t="s">
        <v>124</v>
      </c>
      <c r="C28" s="34">
        <v>7953197.4000000004</v>
      </c>
    </row>
    <row r="29" spans="1:4" ht="16.5" customHeight="1" x14ac:dyDescent="0.3">
      <c r="A29" s="11">
        <v>20</v>
      </c>
      <c r="B29" s="12" t="s">
        <v>122</v>
      </c>
      <c r="C29" s="19" t="s">
        <v>19</v>
      </c>
    </row>
    <row r="30" spans="1:4" ht="16.5" customHeight="1" x14ac:dyDescent="0.2">
      <c r="A30" s="11">
        <v>21</v>
      </c>
      <c r="B30" s="20" t="s">
        <v>57</v>
      </c>
      <c r="C30" s="14" t="s">
        <v>97</v>
      </c>
    </row>
    <row r="31" spans="1:4" ht="16.5" customHeight="1" x14ac:dyDescent="0.3">
      <c r="A31" s="11">
        <v>22</v>
      </c>
      <c r="B31" s="21" t="s">
        <v>58</v>
      </c>
      <c r="C31" s="33">
        <v>15126558.59</v>
      </c>
    </row>
    <row r="32" spans="1:4" ht="16.5" customHeight="1" x14ac:dyDescent="0.3">
      <c r="A32" s="11">
        <v>23</v>
      </c>
      <c r="B32" s="21" t="s">
        <v>59</v>
      </c>
      <c r="C32" s="33">
        <v>18364341.940000001</v>
      </c>
    </row>
    <row r="33" spans="1:6" ht="16.5" customHeight="1" x14ac:dyDescent="0.3">
      <c r="A33" s="11">
        <v>24</v>
      </c>
      <c r="B33" s="21" t="s">
        <v>60</v>
      </c>
      <c r="C33" s="15" t="s">
        <v>19</v>
      </c>
    </row>
    <row r="34" spans="1:6" ht="16.5" customHeight="1" x14ac:dyDescent="0.3">
      <c r="A34" s="11">
        <v>25</v>
      </c>
      <c r="B34" s="21" t="s">
        <v>61</v>
      </c>
      <c r="C34" s="33">
        <v>137296435.34</v>
      </c>
      <c r="F34" s="70"/>
    </row>
    <row r="35" spans="1:6" x14ac:dyDescent="0.2">
      <c r="A35" s="11">
        <v>26</v>
      </c>
      <c r="B35" s="20" t="s">
        <v>125</v>
      </c>
      <c r="C35" s="33">
        <f>D18-C34</f>
        <v>62703564.659999996</v>
      </c>
      <c r="F35" s="64"/>
    </row>
    <row r="36" spans="1:6" ht="27" customHeight="1" x14ac:dyDescent="0.2">
      <c r="A36" s="11">
        <v>27</v>
      </c>
      <c r="B36" s="20" t="s">
        <v>126</v>
      </c>
      <c r="C36" s="33">
        <v>184873441.41</v>
      </c>
      <c r="E36" s="76"/>
      <c r="F36" s="64"/>
    </row>
    <row r="37" spans="1:6" ht="16.5" customHeight="1" x14ac:dyDescent="0.2">
      <c r="A37" s="11">
        <v>28</v>
      </c>
      <c r="B37" s="20" t="s">
        <v>18</v>
      </c>
      <c r="C37" s="13" t="s">
        <v>19</v>
      </c>
    </row>
    <row r="38" spans="1:6" ht="16.5" customHeight="1" x14ac:dyDescent="0.2">
      <c r="A38" s="11">
        <v>29</v>
      </c>
      <c r="B38" s="20" t="s">
        <v>20</v>
      </c>
      <c r="C38" s="13" t="s">
        <v>19</v>
      </c>
    </row>
    <row r="39" spans="1:6" ht="16.5" customHeight="1" x14ac:dyDescent="0.2">
      <c r="A39" s="11">
        <v>30</v>
      </c>
      <c r="B39" s="20" t="s">
        <v>21</v>
      </c>
      <c r="C39" s="13" t="s">
        <v>62</v>
      </c>
    </row>
    <row r="40" spans="1:6" ht="16.5" customHeight="1" x14ac:dyDescent="0.2">
      <c r="A40" s="11">
        <v>31</v>
      </c>
      <c r="B40" s="20" t="s">
        <v>22</v>
      </c>
      <c r="C40" s="13" t="s">
        <v>19</v>
      </c>
    </row>
    <row r="41" spans="1:6" ht="16.5" customHeight="1" x14ac:dyDescent="0.2">
      <c r="A41" s="11">
        <v>32</v>
      </c>
      <c r="B41" s="20" t="s">
        <v>63</v>
      </c>
      <c r="C41" s="13" t="s">
        <v>19</v>
      </c>
    </row>
    <row r="42" spans="1:6" ht="16.5" customHeight="1" x14ac:dyDescent="0.2">
      <c r="A42" s="11">
        <v>33</v>
      </c>
      <c r="B42" s="20" t="s">
        <v>23</v>
      </c>
      <c r="C42" s="34">
        <v>925884</v>
      </c>
    </row>
    <row r="43" spans="1:6" ht="16.5" customHeight="1" x14ac:dyDescent="0.2">
      <c r="A43" s="11">
        <v>34</v>
      </c>
      <c r="B43" s="20" t="s">
        <v>123</v>
      </c>
      <c r="C43" s="13" t="s">
        <v>19</v>
      </c>
    </row>
    <row r="44" spans="1:6" x14ac:dyDescent="0.2">
      <c r="A44" s="4"/>
      <c r="B44" s="5"/>
      <c r="C44" s="6"/>
    </row>
    <row r="45" spans="1:6" ht="15.75" x14ac:dyDescent="0.3">
      <c r="A45" s="2"/>
      <c r="B45" s="26" t="s">
        <v>32</v>
      </c>
      <c r="C45" s="27" t="s">
        <v>24</v>
      </c>
    </row>
    <row r="46" spans="1:6" ht="15.75" x14ac:dyDescent="0.3">
      <c r="A46" s="2"/>
      <c r="B46" s="26"/>
      <c r="C46" s="36"/>
    </row>
    <row r="47" spans="1:6" ht="15.75" x14ac:dyDescent="0.3">
      <c r="A47" s="2"/>
      <c r="B47" s="26"/>
      <c r="C47" s="36"/>
    </row>
    <row r="48" spans="1:6" ht="15" x14ac:dyDescent="0.25">
      <c r="A48" s="2"/>
      <c r="B48" s="28" t="s">
        <v>53</v>
      </c>
      <c r="C48" s="37" t="str">
        <f>'TL 15'!C48</f>
        <v>July 4, 2025</v>
      </c>
    </row>
    <row r="49" spans="1:3" ht="15.75" x14ac:dyDescent="0.3">
      <c r="A49" s="2"/>
      <c r="B49" s="25" t="str">
        <f>'TL24'!B49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0"/>
  <sheetViews>
    <sheetView zoomScaleNormal="100" workbookViewId="0">
      <selection activeCell="C22" sqref="C22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6.5703125" style="1" customWidth="1"/>
    <col min="4" max="4" width="1" style="1" customWidth="1"/>
    <col min="5" max="5" width="20" style="1" customWidth="1"/>
    <col min="6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16.5" customHeight="1" x14ac:dyDescent="0.3">
      <c r="A4" s="82" t="s">
        <v>134</v>
      </c>
      <c r="B4" s="83"/>
      <c r="C4" s="84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'TL26'!C11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77</v>
      </c>
    </row>
    <row r="14" spans="1:3" ht="16.5" customHeight="1" x14ac:dyDescent="0.3">
      <c r="A14" s="11">
        <v>5</v>
      </c>
      <c r="B14" s="12" t="s">
        <v>6</v>
      </c>
      <c r="C14" s="15" t="s">
        <v>78</v>
      </c>
    </row>
    <row r="15" spans="1:3" ht="16.5" customHeight="1" x14ac:dyDescent="0.3">
      <c r="A15" s="11">
        <v>6</v>
      </c>
      <c r="B15" s="12" t="s">
        <v>118</v>
      </c>
      <c r="C15" s="13" t="s">
        <v>79</v>
      </c>
    </row>
    <row r="16" spans="1:3" ht="16.5" customHeight="1" x14ac:dyDescent="0.3">
      <c r="A16" s="11">
        <v>7</v>
      </c>
      <c r="B16" s="12" t="s">
        <v>7</v>
      </c>
      <c r="C16" s="15" t="s">
        <v>80</v>
      </c>
    </row>
    <row r="17" spans="1:4" ht="16.5" customHeight="1" x14ac:dyDescent="0.3">
      <c r="A17" s="11">
        <v>8</v>
      </c>
      <c r="B17" s="12" t="s">
        <v>8</v>
      </c>
      <c r="C17" s="15" t="s">
        <v>93</v>
      </c>
    </row>
    <row r="18" spans="1:4" ht="16.5" customHeight="1" x14ac:dyDescent="0.3">
      <c r="A18" s="11">
        <v>9</v>
      </c>
      <c r="B18" s="12" t="s">
        <v>119</v>
      </c>
      <c r="C18" s="13" t="s">
        <v>98</v>
      </c>
      <c r="D18" s="56">
        <v>100000000</v>
      </c>
    </row>
    <row r="19" spans="1:4" ht="16.5" customHeight="1" x14ac:dyDescent="0.3">
      <c r="A19" s="11">
        <v>10</v>
      </c>
      <c r="B19" s="12" t="s">
        <v>12</v>
      </c>
      <c r="C19" s="16" t="s">
        <v>101</v>
      </c>
    </row>
    <row r="20" spans="1:4" ht="28.5" customHeight="1" x14ac:dyDescent="0.2">
      <c r="A20" s="11">
        <v>11</v>
      </c>
      <c r="B20" s="20" t="s">
        <v>120</v>
      </c>
      <c r="C20" s="13" t="s">
        <v>9</v>
      </c>
    </row>
    <row r="21" spans="1:4" ht="16.5" customHeight="1" x14ac:dyDescent="0.2">
      <c r="A21" s="11">
        <v>12</v>
      </c>
      <c r="B21" s="17" t="s">
        <v>10</v>
      </c>
      <c r="C21" s="41" t="s">
        <v>99</v>
      </c>
    </row>
    <row r="22" spans="1:4" ht="16.5" customHeight="1" x14ac:dyDescent="0.2">
      <c r="A22" s="11">
        <v>13</v>
      </c>
      <c r="B22" s="17" t="s">
        <v>54</v>
      </c>
      <c r="C22" s="19" t="s">
        <v>55</v>
      </c>
    </row>
    <row r="23" spans="1:4" ht="16.5" customHeight="1" x14ac:dyDescent="0.2">
      <c r="A23" s="11">
        <v>14</v>
      </c>
      <c r="B23" s="17" t="s">
        <v>56</v>
      </c>
      <c r="C23" s="16" t="s">
        <v>31</v>
      </c>
    </row>
    <row r="24" spans="1:4" ht="28.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121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33</v>
      </c>
    </row>
    <row r="27" spans="1:4" ht="16.5" customHeight="1" x14ac:dyDescent="0.3">
      <c r="A27" s="11">
        <v>18</v>
      </c>
      <c r="B27" s="12" t="s">
        <v>35</v>
      </c>
      <c r="C27" s="34">
        <v>3316719.98</v>
      </c>
    </row>
    <row r="28" spans="1:4" ht="16.5" customHeight="1" x14ac:dyDescent="0.3">
      <c r="A28" s="11">
        <v>19</v>
      </c>
      <c r="B28" s="12" t="s">
        <v>124</v>
      </c>
      <c r="C28" s="34">
        <v>2232701.0499999998</v>
      </c>
    </row>
    <row r="29" spans="1:4" ht="16.5" customHeight="1" x14ac:dyDescent="0.3">
      <c r="A29" s="11">
        <v>20</v>
      </c>
      <c r="B29" s="12" t="s">
        <v>122</v>
      </c>
      <c r="C29" s="19" t="s">
        <v>19</v>
      </c>
    </row>
    <row r="30" spans="1:4" ht="16.5" customHeight="1" x14ac:dyDescent="0.2">
      <c r="A30" s="11">
        <v>21</v>
      </c>
      <c r="B30" s="20" t="s">
        <v>57</v>
      </c>
      <c r="C30" s="14" t="s">
        <v>100</v>
      </c>
    </row>
    <row r="31" spans="1:4" ht="16.5" customHeight="1" x14ac:dyDescent="0.3">
      <c r="A31" s="11">
        <v>22</v>
      </c>
      <c r="B31" s="21" t="s">
        <v>58</v>
      </c>
      <c r="C31" s="33">
        <v>4723585.46</v>
      </c>
    </row>
    <row r="32" spans="1:4" ht="16.5" customHeight="1" x14ac:dyDescent="0.3">
      <c r="A32" s="11">
        <v>23</v>
      </c>
      <c r="B32" s="21" t="s">
        <v>59</v>
      </c>
      <c r="C32" s="33">
        <v>3692412.4</v>
      </c>
    </row>
    <row r="33" spans="1:5" ht="16.5" customHeight="1" x14ac:dyDescent="0.3">
      <c r="A33" s="11">
        <v>24</v>
      </c>
      <c r="B33" s="21" t="s">
        <v>60</v>
      </c>
      <c r="C33" s="15" t="s">
        <v>19</v>
      </c>
      <c r="E33" s="66"/>
    </row>
    <row r="34" spans="1:5" ht="16.5" customHeight="1" x14ac:dyDescent="0.3">
      <c r="A34" s="11">
        <v>25</v>
      </c>
      <c r="B34" s="21" t="s">
        <v>61</v>
      </c>
      <c r="C34" s="33">
        <v>45751900</v>
      </c>
      <c r="E34" s="77"/>
    </row>
    <row r="35" spans="1:5" x14ac:dyDescent="0.2">
      <c r="A35" s="11">
        <v>26</v>
      </c>
      <c r="B35" s="20" t="s">
        <v>125</v>
      </c>
      <c r="C35" s="33">
        <f>D18-C34</f>
        <v>54248100</v>
      </c>
      <c r="E35" s="78"/>
    </row>
    <row r="36" spans="1:5" ht="24" customHeight="1" x14ac:dyDescent="0.2">
      <c r="A36" s="11">
        <v>27</v>
      </c>
      <c r="B36" s="20" t="s">
        <v>126</v>
      </c>
      <c r="C36" s="33">
        <f>D18-C31</f>
        <v>95276414.540000007</v>
      </c>
      <c r="E36" s="71"/>
    </row>
    <row r="37" spans="1:5" ht="16.5" customHeight="1" x14ac:dyDescent="0.2">
      <c r="A37" s="11">
        <v>28</v>
      </c>
      <c r="B37" s="20" t="s">
        <v>18</v>
      </c>
      <c r="C37" s="13" t="s">
        <v>19</v>
      </c>
    </row>
    <row r="38" spans="1:5" ht="16.5" customHeight="1" x14ac:dyDescent="0.2">
      <c r="A38" s="11">
        <v>29</v>
      </c>
      <c r="B38" s="20" t="s">
        <v>20</v>
      </c>
      <c r="C38" s="13" t="s">
        <v>19</v>
      </c>
    </row>
    <row r="39" spans="1:5" ht="16.5" customHeight="1" x14ac:dyDescent="0.2">
      <c r="A39" s="11">
        <v>30</v>
      </c>
      <c r="B39" s="20" t="s">
        <v>21</v>
      </c>
      <c r="C39" s="13" t="s">
        <v>62</v>
      </c>
    </row>
    <row r="40" spans="1:5" ht="16.5" customHeight="1" x14ac:dyDescent="0.2">
      <c r="A40" s="11">
        <v>31</v>
      </c>
      <c r="B40" s="20" t="s">
        <v>22</v>
      </c>
      <c r="C40" s="13" t="s">
        <v>19</v>
      </c>
    </row>
    <row r="41" spans="1:5" ht="16.5" customHeight="1" x14ac:dyDescent="0.2">
      <c r="A41" s="11">
        <v>32</v>
      </c>
      <c r="B41" s="20" t="s">
        <v>63</v>
      </c>
      <c r="C41" s="13" t="s">
        <v>19</v>
      </c>
    </row>
    <row r="42" spans="1:5" ht="16.5" customHeight="1" x14ac:dyDescent="0.2">
      <c r="A42" s="11">
        <v>33</v>
      </c>
      <c r="B42" s="20" t="s">
        <v>23</v>
      </c>
      <c r="C42" s="34">
        <v>415640</v>
      </c>
    </row>
    <row r="43" spans="1:5" ht="16.5" customHeight="1" x14ac:dyDescent="0.2">
      <c r="A43" s="11">
        <v>34</v>
      </c>
      <c r="B43" s="20" t="s">
        <v>123</v>
      </c>
      <c r="C43" s="13" t="s">
        <v>19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32</v>
      </c>
      <c r="C45" s="27" t="s">
        <v>24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">
        <v>53</v>
      </c>
      <c r="C48" s="37" t="str">
        <f>'TL 15'!C48</f>
        <v>July 4, 2025</v>
      </c>
    </row>
    <row r="49" spans="1:3" ht="15.75" x14ac:dyDescent="0.3">
      <c r="A49" s="2"/>
      <c r="B49" s="25" t="str">
        <f>'TL26'!B49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C13" sqref="C13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15.42578125" style="1" customWidth="1"/>
    <col min="5" max="5" width="22.5703125" style="1" customWidth="1"/>
    <col min="6" max="6" width="15.28515625" style="1" customWidth="1"/>
    <col min="7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16.5" customHeight="1" x14ac:dyDescent="0.3">
      <c r="A4" s="82" t="s">
        <v>134</v>
      </c>
      <c r="B4" s="83"/>
      <c r="C4" s="84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6.5" customHeight="1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72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'TL26'!C11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77</v>
      </c>
    </row>
    <row r="14" spans="1:3" ht="16.5" customHeight="1" x14ac:dyDescent="0.3">
      <c r="A14" s="11">
        <v>5</v>
      </c>
      <c r="B14" s="12" t="s">
        <v>6</v>
      </c>
      <c r="C14" s="15" t="s">
        <v>78</v>
      </c>
    </row>
    <row r="15" spans="1:3" ht="16.5" customHeight="1" x14ac:dyDescent="0.3">
      <c r="A15" s="11">
        <v>6</v>
      </c>
      <c r="B15" s="12" t="s">
        <v>118</v>
      </c>
      <c r="C15" s="13" t="s">
        <v>79</v>
      </c>
    </row>
    <row r="16" spans="1:3" ht="16.5" customHeight="1" x14ac:dyDescent="0.3">
      <c r="A16" s="11">
        <v>7</v>
      </c>
      <c r="B16" s="12" t="s">
        <v>7</v>
      </c>
      <c r="C16" s="15" t="s">
        <v>80</v>
      </c>
    </row>
    <row r="17" spans="1:4" ht="16.5" customHeight="1" x14ac:dyDescent="0.3">
      <c r="A17" s="11">
        <v>8</v>
      </c>
      <c r="B17" s="12" t="s">
        <v>8</v>
      </c>
      <c r="C17" s="15" t="s">
        <v>93</v>
      </c>
    </row>
    <row r="18" spans="1:4" ht="16.5" customHeight="1" x14ac:dyDescent="0.3">
      <c r="A18" s="11">
        <v>9</v>
      </c>
      <c r="B18" s="12" t="s">
        <v>119</v>
      </c>
      <c r="C18" s="33">
        <f>81696738.99+3506740</f>
        <v>85203478.989999995</v>
      </c>
      <c r="D18" s="44"/>
    </row>
    <row r="19" spans="1:4" ht="16.5" customHeight="1" x14ac:dyDescent="0.3">
      <c r="A19" s="11">
        <v>10</v>
      </c>
      <c r="B19" s="12" t="s">
        <v>12</v>
      </c>
      <c r="C19" s="16" t="s">
        <v>113</v>
      </c>
    </row>
    <row r="20" spans="1:4" ht="30.75" customHeight="1" x14ac:dyDescent="0.2">
      <c r="A20" s="11">
        <v>11</v>
      </c>
      <c r="B20" s="20" t="s">
        <v>120</v>
      </c>
      <c r="C20" s="13" t="s">
        <v>9</v>
      </c>
    </row>
    <row r="21" spans="1:4" ht="28.5" x14ac:dyDescent="0.2">
      <c r="A21" s="11">
        <v>12</v>
      </c>
      <c r="B21" s="17" t="s">
        <v>10</v>
      </c>
      <c r="C21" s="41" t="s">
        <v>114</v>
      </c>
    </row>
    <row r="22" spans="1:4" ht="16.5" customHeight="1" x14ac:dyDescent="0.2">
      <c r="A22" s="11">
        <v>13</v>
      </c>
      <c r="B22" s="17" t="s">
        <v>54</v>
      </c>
      <c r="C22" s="19" t="s">
        <v>55</v>
      </c>
    </row>
    <row r="23" spans="1:4" ht="16.5" customHeight="1" x14ac:dyDescent="0.2">
      <c r="A23" s="11">
        <v>14</v>
      </c>
      <c r="B23" s="17" t="s">
        <v>56</v>
      </c>
      <c r="C23" s="16" t="s">
        <v>140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121</v>
      </c>
      <c r="C25" s="16" t="s">
        <v>70</v>
      </c>
    </row>
    <row r="26" spans="1:4" ht="16.5" customHeight="1" x14ac:dyDescent="0.3">
      <c r="A26" s="11">
        <v>17</v>
      </c>
      <c r="B26" s="12" t="s">
        <v>14</v>
      </c>
      <c r="C26" s="16" t="s">
        <v>33</v>
      </c>
    </row>
    <row r="27" spans="1:4" ht="16.5" customHeight="1" x14ac:dyDescent="0.3">
      <c r="A27" s="11">
        <v>18</v>
      </c>
      <c r="B27" s="12" t="s">
        <v>35</v>
      </c>
      <c r="C27" s="34">
        <v>18934106.48</v>
      </c>
    </row>
    <row r="28" spans="1:4" ht="16.5" customHeight="1" x14ac:dyDescent="0.3">
      <c r="A28" s="11">
        <v>19</v>
      </c>
      <c r="B28" s="12" t="s">
        <v>124</v>
      </c>
      <c r="C28" s="34">
        <v>2913145.2</v>
      </c>
    </row>
    <row r="29" spans="1:4" ht="16.5" customHeight="1" x14ac:dyDescent="0.3">
      <c r="A29" s="11">
        <v>20</v>
      </c>
      <c r="B29" s="12" t="s">
        <v>122</v>
      </c>
      <c r="C29" s="19" t="s">
        <v>19</v>
      </c>
    </row>
    <row r="30" spans="1:4" ht="16.5" customHeight="1" x14ac:dyDescent="0.2">
      <c r="A30" s="11">
        <v>21</v>
      </c>
      <c r="B30" s="20" t="s">
        <v>57</v>
      </c>
      <c r="C30" s="14" t="s">
        <v>115</v>
      </c>
    </row>
    <row r="31" spans="1:4" ht="16.5" customHeight="1" x14ac:dyDescent="0.3">
      <c r="A31" s="11">
        <v>22</v>
      </c>
      <c r="B31" s="21" t="s">
        <v>58</v>
      </c>
      <c r="C31" s="33">
        <v>42601739.579999998</v>
      </c>
    </row>
    <row r="32" spans="1:4" ht="16.5" customHeight="1" x14ac:dyDescent="0.3">
      <c r="A32" s="11">
        <v>23</v>
      </c>
      <c r="B32" s="21" t="s">
        <v>59</v>
      </c>
      <c r="C32" s="33">
        <v>10942472.17</v>
      </c>
    </row>
    <row r="33" spans="1:6" ht="16.5" customHeight="1" x14ac:dyDescent="0.3">
      <c r="A33" s="11">
        <v>24</v>
      </c>
      <c r="B33" s="21" t="s">
        <v>60</v>
      </c>
      <c r="C33" s="15" t="s">
        <v>19</v>
      </c>
    </row>
    <row r="34" spans="1:6" ht="16.5" customHeight="1" x14ac:dyDescent="0.3">
      <c r="A34" s="11">
        <v>25</v>
      </c>
      <c r="B34" s="21" t="s">
        <v>61</v>
      </c>
      <c r="C34" s="33">
        <f>81696738.99+3506740</f>
        <v>85203478.989999995</v>
      </c>
      <c r="E34" s="64"/>
    </row>
    <row r="35" spans="1:6" ht="16.5" customHeight="1" x14ac:dyDescent="0.2">
      <c r="A35" s="11">
        <v>26</v>
      </c>
      <c r="B35" s="20" t="s">
        <v>125</v>
      </c>
      <c r="C35" s="33">
        <v>0</v>
      </c>
    </row>
    <row r="36" spans="1:6" ht="27.75" customHeight="1" x14ac:dyDescent="0.2">
      <c r="A36" s="11">
        <v>27</v>
      </c>
      <c r="B36" s="20" t="s">
        <v>126</v>
      </c>
      <c r="C36" s="33">
        <v>42601739.409999996</v>
      </c>
      <c r="E36" s="75"/>
      <c r="F36" s="70">
        <f>E36-61535845.89</f>
        <v>-61535845.890000001</v>
      </c>
    </row>
    <row r="37" spans="1:6" ht="16.5" customHeight="1" x14ac:dyDescent="0.2">
      <c r="A37" s="11">
        <v>28</v>
      </c>
      <c r="B37" s="20" t="s">
        <v>18</v>
      </c>
      <c r="C37" s="13" t="s">
        <v>19</v>
      </c>
    </row>
    <row r="38" spans="1:6" ht="16.5" customHeight="1" x14ac:dyDescent="0.2">
      <c r="A38" s="11">
        <v>29</v>
      </c>
      <c r="B38" s="20" t="s">
        <v>20</v>
      </c>
      <c r="C38" s="13" t="s">
        <v>19</v>
      </c>
    </row>
    <row r="39" spans="1:6" ht="16.5" customHeight="1" x14ac:dyDescent="0.2">
      <c r="A39" s="11">
        <v>30</v>
      </c>
      <c r="B39" s="20" t="s">
        <v>21</v>
      </c>
      <c r="C39" s="13" t="s">
        <v>62</v>
      </c>
    </row>
    <row r="40" spans="1:6" ht="16.5" customHeight="1" x14ac:dyDescent="0.2">
      <c r="A40" s="11">
        <v>31</v>
      </c>
      <c r="B40" s="20" t="s">
        <v>22</v>
      </c>
      <c r="C40" s="13" t="s">
        <v>19</v>
      </c>
    </row>
    <row r="41" spans="1:6" ht="16.5" customHeight="1" x14ac:dyDescent="0.2">
      <c r="A41" s="11">
        <v>32</v>
      </c>
      <c r="B41" s="20" t="s">
        <v>63</v>
      </c>
      <c r="C41" s="13" t="s">
        <v>19</v>
      </c>
    </row>
    <row r="42" spans="1:6" ht="16.5" customHeight="1" x14ac:dyDescent="0.2">
      <c r="A42" s="11">
        <v>33</v>
      </c>
      <c r="B42" s="20" t="s">
        <v>23</v>
      </c>
      <c r="C42" s="34">
        <f>612726+26301</f>
        <v>639027</v>
      </c>
    </row>
    <row r="43" spans="1:6" ht="16.5" customHeight="1" x14ac:dyDescent="0.2">
      <c r="A43" s="11">
        <v>34</v>
      </c>
      <c r="B43" s="20" t="s">
        <v>123</v>
      </c>
      <c r="C43" s="13" t="s">
        <v>19</v>
      </c>
    </row>
    <row r="44" spans="1:6" x14ac:dyDescent="0.2">
      <c r="A44" s="4"/>
      <c r="B44" s="5"/>
      <c r="C44" s="6"/>
    </row>
    <row r="45" spans="1:6" ht="15.75" x14ac:dyDescent="0.3">
      <c r="A45" s="2"/>
      <c r="B45" s="26" t="s">
        <v>32</v>
      </c>
      <c r="C45" s="27" t="s">
        <v>24</v>
      </c>
    </row>
    <row r="46" spans="1:6" ht="15.75" x14ac:dyDescent="0.3">
      <c r="A46" s="2"/>
      <c r="B46" s="26"/>
      <c r="C46" s="36"/>
    </row>
    <row r="47" spans="1:6" ht="15.75" x14ac:dyDescent="0.3">
      <c r="A47" s="2"/>
      <c r="B47" s="26"/>
      <c r="C47" s="36"/>
    </row>
    <row r="48" spans="1:6" ht="15" x14ac:dyDescent="0.25">
      <c r="A48" s="2"/>
      <c r="B48" s="28" t="s">
        <v>53</v>
      </c>
      <c r="C48" s="37" t="str">
        <f>'TL 15'!C48</f>
        <v>July 4, 2025</v>
      </c>
    </row>
    <row r="49" spans="1:3" ht="15.75" x14ac:dyDescent="0.3">
      <c r="A49" s="2"/>
      <c r="B49" s="25" t="str">
        <f>'TL26'!B49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9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18.7109375" style="7" customWidth="1"/>
    <col min="5" max="5" width="18" style="7" customWidth="1"/>
    <col min="6" max="16384" width="9.140625" style="7"/>
  </cols>
  <sheetData>
    <row r="1" spans="1:4" x14ac:dyDescent="0.3">
      <c r="A1" s="45" t="s">
        <v>128</v>
      </c>
      <c r="B1" s="45"/>
      <c r="C1" s="45"/>
    </row>
    <row r="2" spans="1:4" x14ac:dyDescent="0.3">
      <c r="A2" s="45" t="s">
        <v>129</v>
      </c>
      <c r="B2" s="45"/>
      <c r="C2" s="45"/>
    </row>
    <row r="3" spans="1:4" x14ac:dyDescent="0.3">
      <c r="A3" s="45"/>
      <c r="B3" s="45"/>
      <c r="C3" s="45"/>
    </row>
    <row r="4" spans="1:4" x14ac:dyDescent="0.3">
      <c r="A4" s="82" t="s">
        <v>134</v>
      </c>
      <c r="B4" s="83"/>
      <c r="C4" s="84"/>
    </row>
    <row r="5" spans="1:4" x14ac:dyDescent="0.3">
      <c r="A5" s="46"/>
      <c r="B5" s="47"/>
      <c r="C5" s="80"/>
    </row>
    <row r="6" spans="1:4" x14ac:dyDescent="0.3">
      <c r="A6" s="48" t="s">
        <v>130</v>
      </c>
      <c r="B6" s="49" t="s">
        <v>132</v>
      </c>
      <c r="C6" s="50" t="s">
        <v>139</v>
      </c>
    </row>
    <row r="7" spans="1:4" x14ac:dyDescent="0.3">
      <c r="A7" s="48" t="s">
        <v>131</v>
      </c>
      <c r="B7" s="49" t="s">
        <v>133</v>
      </c>
      <c r="C7" s="50" t="s">
        <v>141</v>
      </c>
    </row>
    <row r="8" spans="1:4" x14ac:dyDescent="0.3">
      <c r="A8" s="51"/>
      <c r="B8" s="8"/>
      <c r="C8" s="52"/>
    </row>
    <row r="9" spans="1:4" x14ac:dyDescent="0.3">
      <c r="A9" s="9" t="s">
        <v>138</v>
      </c>
      <c r="B9" s="10" t="s">
        <v>0</v>
      </c>
      <c r="C9" s="31" t="s">
        <v>1</v>
      </c>
    </row>
    <row r="10" spans="1:4" x14ac:dyDescent="0.3">
      <c r="A10" s="11">
        <v>1</v>
      </c>
      <c r="B10" s="12" t="s">
        <v>2</v>
      </c>
      <c r="C10" s="13" t="s">
        <v>3</v>
      </c>
      <c r="D10" s="54">
        <v>30000000</v>
      </c>
    </row>
    <row r="11" spans="1:4" x14ac:dyDescent="0.3">
      <c r="A11" s="11">
        <v>2</v>
      </c>
      <c r="B11" s="12" t="s">
        <v>4</v>
      </c>
      <c r="C11" s="14" t="str">
        <f>'TL 11'!C11</f>
        <v>Ending June 30, 2025</v>
      </c>
    </row>
    <row r="12" spans="1:4" x14ac:dyDescent="0.3">
      <c r="A12" s="11">
        <v>3</v>
      </c>
      <c r="B12" s="12" t="s">
        <v>116</v>
      </c>
      <c r="C12" s="13" t="s">
        <v>5</v>
      </c>
    </row>
    <row r="13" spans="1:4" x14ac:dyDescent="0.3">
      <c r="A13" s="11">
        <v>4</v>
      </c>
      <c r="B13" s="12" t="s">
        <v>117</v>
      </c>
      <c r="C13" s="13" t="s">
        <v>51</v>
      </c>
    </row>
    <row r="14" spans="1:4" x14ac:dyDescent="0.3">
      <c r="A14" s="11">
        <v>5</v>
      </c>
      <c r="B14" s="12" t="s">
        <v>6</v>
      </c>
      <c r="C14" s="15" t="s">
        <v>49</v>
      </c>
    </row>
    <row r="15" spans="1:4" x14ac:dyDescent="0.3">
      <c r="A15" s="11">
        <v>6</v>
      </c>
      <c r="B15" s="12" t="s">
        <v>118</v>
      </c>
      <c r="C15" s="38" t="s">
        <v>36</v>
      </c>
    </row>
    <row r="16" spans="1:4" x14ac:dyDescent="0.3">
      <c r="A16" s="11">
        <v>7</v>
      </c>
      <c r="B16" s="12" t="s">
        <v>7</v>
      </c>
      <c r="C16" s="39" t="s">
        <v>50</v>
      </c>
    </row>
    <row r="17" spans="1:4" x14ac:dyDescent="0.3">
      <c r="A17" s="11">
        <v>8</v>
      </c>
      <c r="B17" s="12" t="s">
        <v>8</v>
      </c>
      <c r="C17" s="14" t="s">
        <v>52</v>
      </c>
    </row>
    <row r="18" spans="1:4" x14ac:dyDescent="0.3">
      <c r="A18" s="11">
        <v>9</v>
      </c>
      <c r="B18" s="12" t="s">
        <v>119</v>
      </c>
      <c r="C18" s="33">
        <f>'[1]50M-30M TL12'!$J$67</f>
        <v>13019951.010000002</v>
      </c>
    </row>
    <row r="19" spans="1:4" x14ac:dyDescent="0.3">
      <c r="A19" s="11">
        <v>10</v>
      </c>
      <c r="B19" s="12" t="s">
        <v>12</v>
      </c>
      <c r="C19" s="16" t="s">
        <v>103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28.5" x14ac:dyDescent="0.3">
      <c r="A21" s="11">
        <v>12</v>
      </c>
      <c r="B21" s="17" t="s">
        <v>10</v>
      </c>
      <c r="C21" s="18" t="s">
        <v>74</v>
      </c>
    </row>
    <row r="22" spans="1:4" x14ac:dyDescent="0.3">
      <c r="A22" s="11">
        <v>13</v>
      </c>
      <c r="B22" s="17" t="s">
        <v>54</v>
      </c>
      <c r="C22" s="19" t="s">
        <v>55</v>
      </c>
    </row>
    <row r="23" spans="1:4" x14ac:dyDescent="0.3">
      <c r="A23" s="11">
        <v>14</v>
      </c>
      <c r="B23" s="17" t="s">
        <v>56</v>
      </c>
      <c r="C23" s="16" t="s">
        <v>11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121</v>
      </c>
      <c r="C25" s="16" t="s">
        <v>70</v>
      </c>
    </row>
    <row r="26" spans="1:4" x14ac:dyDescent="0.3">
      <c r="A26" s="11">
        <v>17</v>
      </c>
      <c r="B26" s="12" t="s">
        <v>14</v>
      </c>
      <c r="C26" s="16" t="s">
        <v>33</v>
      </c>
    </row>
    <row r="27" spans="1:4" x14ac:dyDescent="0.3">
      <c r="A27" s="11">
        <v>18</v>
      </c>
      <c r="B27" s="12" t="s">
        <v>35</v>
      </c>
      <c r="C27" s="34">
        <v>685260.59</v>
      </c>
    </row>
    <row r="28" spans="1:4" x14ac:dyDescent="0.3">
      <c r="A28" s="11">
        <v>19</v>
      </c>
      <c r="B28" s="12" t="s">
        <v>124</v>
      </c>
      <c r="C28" s="34">
        <v>15572.32</v>
      </c>
      <c r="D28" s="79"/>
    </row>
    <row r="29" spans="1:4" x14ac:dyDescent="0.3">
      <c r="A29" s="11">
        <v>20</v>
      </c>
      <c r="B29" s="12" t="s">
        <v>122</v>
      </c>
      <c r="C29" s="19" t="s">
        <v>19</v>
      </c>
    </row>
    <row r="30" spans="1:4" x14ac:dyDescent="0.3">
      <c r="A30" s="11">
        <v>21</v>
      </c>
      <c r="B30" s="20" t="s">
        <v>57</v>
      </c>
      <c r="C30" s="14" t="s">
        <v>17</v>
      </c>
    </row>
    <row r="31" spans="1:4" x14ac:dyDescent="0.3">
      <c r="A31" s="11">
        <v>22</v>
      </c>
      <c r="B31" s="21" t="s">
        <v>58</v>
      </c>
      <c r="C31" s="33">
        <v>13019951.01</v>
      </c>
    </row>
    <row r="32" spans="1:4" x14ac:dyDescent="0.3">
      <c r="A32" s="11">
        <v>23</v>
      </c>
      <c r="B32" s="21" t="s">
        <v>59</v>
      </c>
      <c r="C32" s="33">
        <v>3331532.39</v>
      </c>
    </row>
    <row r="33" spans="1:4" x14ac:dyDescent="0.3">
      <c r="A33" s="11">
        <v>24</v>
      </c>
      <c r="B33" s="21" t="s">
        <v>60</v>
      </c>
      <c r="C33" s="15" t="s">
        <v>19</v>
      </c>
    </row>
    <row r="34" spans="1:4" x14ac:dyDescent="0.3">
      <c r="A34" s="11">
        <v>25</v>
      </c>
      <c r="B34" s="21" t="s">
        <v>61</v>
      </c>
      <c r="C34" s="33">
        <f>'[1]50M-30M TL12'!$J$67</f>
        <v>13019951.010000002</v>
      </c>
    </row>
    <row r="35" spans="1:4" x14ac:dyDescent="0.3">
      <c r="A35" s="11">
        <v>26</v>
      </c>
      <c r="B35" s="20" t="s">
        <v>125</v>
      </c>
      <c r="C35" s="33">
        <v>0</v>
      </c>
      <c r="D35" s="63"/>
    </row>
    <row r="36" spans="1:4" ht="28.5" x14ac:dyDescent="0.3">
      <c r="A36" s="11">
        <v>27</v>
      </c>
      <c r="B36" s="20" t="s">
        <v>126</v>
      </c>
      <c r="C36" s="34">
        <f>C18-C31</f>
        <v>0</v>
      </c>
    </row>
    <row r="37" spans="1:4" x14ac:dyDescent="0.3">
      <c r="A37" s="11">
        <v>28</v>
      </c>
      <c r="B37" s="20" t="s">
        <v>18</v>
      </c>
      <c r="C37" s="13" t="s">
        <v>19</v>
      </c>
    </row>
    <row r="38" spans="1:4" x14ac:dyDescent="0.3">
      <c r="A38" s="11">
        <v>29</v>
      </c>
      <c r="B38" s="20" t="s">
        <v>20</v>
      </c>
      <c r="C38" s="13" t="s">
        <v>19</v>
      </c>
    </row>
    <row r="39" spans="1:4" x14ac:dyDescent="0.3">
      <c r="A39" s="11">
        <v>30</v>
      </c>
      <c r="B39" s="20" t="s">
        <v>21</v>
      </c>
      <c r="C39" s="13" t="s">
        <v>62</v>
      </c>
    </row>
    <row r="40" spans="1:4" x14ac:dyDescent="0.3">
      <c r="A40" s="11">
        <v>31</v>
      </c>
      <c r="B40" s="20" t="s">
        <v>22</v>
      </c>
      <c r="C40" s="13" t="s">
        <v>19</v>
      </c>
    </row>
    <row r="41" spans="1:4" x14ac:dyDescent="0.3">
      <c r="A41" s="11">
        <v>32</v>
      </c>
      <c r="B41" s="20" t="s">
        <v>63</v>
      </c>
      <c r="C41" s="13" t="s">
        <v>19</v>
      </c>
    </row>
    <row r="42" spans="1:4" x14ac:dyDescent="0.3">
      <c r="A42" s="11">
        <v>33</v>
      </c>
      <c r="B42" s="20" t="s">
        <v>23</v>
      </c>
      <c r="C42" s="34">
        <v>66101</v>
      </c>
    </row>
    <row r="43" spans="1:4" x14ac:dyDescent="0.3">
      <c r="A43" s="11">
        <v>34</v>
      </c>
      <c r="B43" s="20" t="s">
        <v>123</v>
      </c>
      <c r="C43" s="13" t="s">
        <v>19</v>
      </c>
    </row>
    <row r="44" spans="1:4" x14ac:dyDescent="0.3">
      <c r="A44" s="22"/>
      <c r="B44" s="23"/>
      <c r="C44" s="35"/>
    </row>
    <row r="45" spans="1:4" x14ac:dyDescent="0.3">
      <c r="A45" s="25"/>
      <c r="B45" s="26" t="s">
        <v>32</v>
      </c>
      <c r="C45" s="27" t="s">
        <v>24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tr">
        <f>'TL 11'!B48</f>
        <v>EVELYN G. ESPRA, MPA</v>
      </c>
      <c r="C48" s="37" t="s">
        <v>143</v>
      </c>
    </row>
    <row r="49" spans="1:3" x14ac:dyDescent="0.3">
      <c r="A49" s="25"/>
      <c r="B49" s="25" t="str">
        <f>'TL 11'!B49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zoomScaleNormal="100" workbookViewId="0">
      <selection activeCell="C18" sqref="C18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30" customWidth="1"/>
    <col min="4" max="4" width="19.7109375" style="7" customWidth="1"/>
    <col min="5" max="16384" width="9.140625" style="7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x14ac:dyDescent="0.3">
      <c r="A4" s="82" t="s">
        <v>134</v>
      </c>
      <c r="B4" s="83"/>
      <c r="C4" s="84"/>
    </row>
    <row r="5" spans="1:3" x14ac:dyDescent="0.3">
      <c r="A5" s="46"/>
      <c r="B5" s="47"/>
      <c r="C5" s="80"/>
    </row>
    <row r="6" spans="1:3" x14ac:dyDescent="0.3">
      <c r="A6" s="48" t="s">
        <v>130</v>
      </c>
      <c r="B6" s="49" t="s">
        <v>132</v>
      </c>
      <c r="C6" s="50" t="s">
        <v>139</v>
      </c>
    </row>
    <row r="7" spans="1:3" x14ac:dyDescent="0.3">
      <c r="A7" s="48" t="s">
        <v>131</v>
      </c>
      <c r="B7" s="49" t="s">
        <v>133</v>
      </c>
      <c r="C7" s="50" t="s">
        <v>141</v>
      </c>
    </row>
    <row r="8" spans="1:3" x14ac:dyDescent="0.3">
      <c r="A8" s="51"/>
      <c r="B8" s="8"/>
      <c r="C8" s="52"/>
    </row>
    <row r="9" spans="1:3" x14ac:dyDescent="0.3">
      <c r="A9" s="9" t="s">
        <v>138</v>
      </c>
      <c r="B9" s="10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12'!C11</f>
        <v>Ending June 30, 2025</v>
      </c>
    </row>
    <row r="12" spans="1:3" x14ac:dyDescent="0.3">
      <c r="A12" s="11">
        <v>3</v>
      </c>
      <c r="B12" s="12" t="s">
        <v>116</v>
      </c>
      <c r="C12" s="13" t="s">
        <v>5</v>
      </c>
    </row>
    <row r="13" spans="1:3" x14ac:dyDescent="0.3">
      <c r="A13" s="11">
        <v>4</v>
      </c>
      <c r="B13" s="12" t="s">
        <v>117</v>
      </c>
      <c r="C13" s="13" t="s">
        <v>28</v>
      </c>
    </row>
    <row r="14" spans="1:3" x14ac:dyDescent="0.3">
      <c r="A14" s="11">
        <v>5</v>
      </c>
      <c r="B14" s="12" t="s">
        <v>6</v>
      </c>
      <c r="C14" s="15" t="s">
        <v>25</v>
      </c>
    </row>
    <row r="15" spans="1:3" x14ac:dyDescent="0.3">
      <c r="A15" s="11">
        <v>6</v>
      </c>
      <c r="B15" s="12" t="s">
        <v>118</v>
      </c>
      <c r="C15" s="13" t="s">
        <v>26</v>
      </c>
    </row>
    <row r="16" spans="1:3" x14ac:dyDescent="0.3">
      <c r="A16" s="11">
        <v>7</v>
      </c>
      <c r="B16" s="12" t="s">
        <v>7</v>
      </c>
      <c r="C16" s="15" t="s">
        <v>27</v>
      </c>
    </row>
    <row r="17" spans="1:4" x14ac:dyDescent="0.3">
      <c r="A17" s="11">
        <v>8</v>
      </c>
      <c r="B17" s="12" t="s">
        <v>8</v>
      </c>
      <c r="C17" s="15" t="s">
        <v>38</v>
      </c>
    </row>
    <row r="18" spans="1:4" x14ac:dyDescent="0.3">
      <c r="A18" s="11">
        <v>9</v>
      </c>
      <c r="B18" s="12" t="s">
        <v>119</v>
      </c>
      <c r="C18" s="13" t="s">
        <v>71</v>
      </c>
      <c r="D18" s="54">
        <v>120000000</v>
      </c>
    </row>
    <row r="19" spans="1:4" x14ac:dyDescent="0.3">
      <c r="A19" s="11">
        <v>10</v>
      </c>
      <c r="B19" s="12" t="s">
        <v>12</v>
      </c>
      <c r="C19" s="16" t="s">
        <v>39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x14ac:dyDescent="0.3">
      <c r="A21" s="11">
        <v>12</v>
      </c>
      <c r="B21" s="17" t="s">
        <v>10</v>
      </c>
      <c r="C21" s="18" t="s">
        <v>30</v>
      </c>
    </row>
    <row r="22" spans="1:4" x14ac:dyDescent="0.3">
      <c r="A22" s="11">
        <v>13</v>
      </c>
      <c r="B22" s="17" t="s">
        <v>54</v>
      </c>
      <c r="C22" s="19" t="s">
        <v>55</v>
      </c>
    </row>
    <row r="23" spans="1:4" x14ac:dyDescent="0.3">
      <c r="A23" s="11">
        <v>14</v>
      </c>
      <c r="B23" s="17" t="s">
        <v>56</v>
      </c>
      <c r="C23" s="16" t="s">
        <v>11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121</v>
      </c>
      <c r="C25" s="16" t="s">
        <v>15</v>
      </c>
    </row>
    <row r="26" spans="1:4" x14ac:dyDescent="0.3">
      <c r="A26" s="11">
        <v>17</v>
      </c>
      <c r="B26" s="12" t="s">
        <v>14</v>
      </c>
      <c r="C26" s="16" t="s">
        <v>33</v>
      </c>
    </row>
    <row r="27" spans="1:4" x14ac:dyDescent="0.3">
      <c r="A27" s="11">
        <v>18</v>
      </c>
      <c r="B27" s="12" t="s">
        <v>35</v>
      </c>
      <c r="C27" s="34">
        <v>12545001.43</v>
      </c>
    </row>
    <row r="28" spans="1:4" x14ac:dyDescent="0.3">
      <c r="A28" s="11">
        <v>19</v>
      </c>
      <c r="B28" s="12" t="s">
        <v>124</v>
      </c>
      <c r="C28" s="34">
        <v>872616.55</v>
      </c>
    </row>
    <row r="29" spans="1:4" x14ac:dyDescent="0.3">
      <c r="A29" s="11">
        <v>20</v>
      </c>
      <c r="B29" s="12" t="s">
        <v>122</v>
      </c>
      <c r="C29" s="53" t="s">
        <v>19</v>
      </c>
      <c r="D29" s="32"/>
    </row>
    <row r="30" spans="1:4" x14ac:dyDescent="0.3">
      <c r="A30" s="11">
        <v>21</v>
      </c>
      <c r="B30" s="20" t="s">
        <v>57</v>
      </c>
      <c r="C30" s="14" t="s">
        <v>76</v>
      </c>
      <c r="D30" s="32"/>
    </row>
    <row r="31" spans="1:4" x14ac:dyDescent="0.3">
      <c r="A31" s="11">
        <v>22</v>
      </c>
      <c r="B31" s="21" t="s">
        <v>58</v>
      </c>
      <c r="C31" s="33">
        <v>84464138.140000001</v>
      </c>
      <c r="D31" s="32"/>
    </row>
    <row r="32" spans="1:4" x14ac:dyDescent="0.3">
      <c r="A32" s="11">
        <v>23</v>
      </c>
      <c r="B32" s="21" t="s">
        <v>59</v>
      </c>
      <c r="C32" s="33">
        <v>22989859.82</v>
      </c>
      <c r="D32" s="32"/>
    </row>
    <row r="33" spans="1:4" x14ac:dyDescent="0.3">
      <c r="A33" s="11">
        <v>24</v>
      </c>
      <c r="B33" s="21" t="s">
        <v>60</v>
      </c>
      <c r="C33" s="15" t="s">
        <v>19</v>
      </c>
      <c r="D33" s="32"/>
    </row>
    <row r="34" spans="1:4" x14ac:dyDescent="0.3">
      <c r="A34" s="11">
        <v>25</v>
      </c>
      <c r="B34" s="21" t="s">
        <v>61</v>
      </c>
      <c r="C34" s="33">
        <v>97009139.689999998</v>
      </c>
    </row>
    <row r="35" spans="1:4" x14ac:dyDescent="0.3">
      <c r="A35" s="11">
        <v>26</v>
      </c>
      <c r="B35" s="20" t="s">
        <v>125</v>
      </c>
      <c r="C35" s="33">
        <v>0</v>
      </c>
      <c r="D35" s="63"/>
    </row>
    <row r="36" spans="1:4" ht="28.5" x14ac:dyDescent="0.3">
      <c r="A36" s="11">
        <v>27</v>
      </c>
      <c r="B36" s="20" t="s">
        <v>126</v>
      </c>
      <c r="C36" s="33">
        <f>C34-C31</f>
        <v>12545001.549999997</v>
      </c>
      <c r="D36" s="74"/>
    </row>
    <row r="37" spans="1:4" x14ac:dyDescent="0.3">
      <c r="A37" s="11">
        <v>28</v>
      </c>
      <c r="B37" s="20" t="s">
        <v>18</v>
      </c>
      <c r="C37" s="13" t="s">
        <v>19</v>
      </c>
    </row>
    <row r="38" spans="1:4" x14ac:dyDescent="0.3">
      <c r="A38" s="11">
        <v>29</v>
      </c>
      <c r="B38" s="20" t="s">
        <v>20</v>
      </c>
      <c r="C38" s="13" t="s">
        <v>19</v>
      </c>
    </row>
    <row r="39" spans="1:4" x14ac:dyDescent="0.3">
      <c r="A39" s="11">
        <v>30</v>
      </c>
      <c r="B39" s="20" t="s">
        <v>21</v>
      </c>
      <c r="C39" s="13" t="s">
        <v>62</v>
      </c>
    </row>
    <row r="40" spans="1:4" x14ac:dyDescent="0.3">
      <c r="A40" s="11">
        <v>31</v>
      </c>
      <c r="B40" s="20" t="s">
        <v>22</v>
      </c>
      <c r="C40" s="13" t="s">
        <v>19</v>
      </c>
    </row>
    <row r="41" spans="1:4" x14ac:dyDescent="0.3">
      <c r="A41" s="11">
        <v>32</v>
      </c>
      <c r="B41" s="20" t="s">
        <v>63</v>
      </c>
      <c r="C41" s="13" t="s">
        <v>19</v>
      </c>
    </row>
    <row r="42" spans="1:4" x14ac:dyDescent="0.3">
      <c r="A42" s="11">
        <v>33</v>
      </c>
      <c r="B42" s="20" t="s">
        <v>23</v>
      </c>
      <c r="C42" s="34">
        <v>529242.5</v>
      </c>
    </row>
    <row r="43" spans="1:4" x14ac:dyDescent="0.3">
      <c r="A43" s="11">
        <v>34</v>
      </c>
      <c r="B43" s="20" t="s">
        <v>123</v>
      </c>
      <c r="C43" s="13" t="s">
        <v>19</v>
      </c>
    </row>
    <row r="44" spans="1:4" x14ac:dyDescent="0.3">
      <c r="A44" s="22"/>
      <c r="B44" s="23"/>
      <c r="C44" s="24"/>
    </row>
    <row r="45" spans="1:4" x14ac:dyDescent="0.3">
      <c r="A45" s="25"/>
      <c r="B45" s="26" t="s">
        <v>32</v>
      </c>
      <c r="C45" s="27" t="s">
        <v>24</v>
      </c>
    </row>
    <row r="46" spans="1:4" x14ac:dyDescent="0.3">
      <c r="A46" s="25"/>
      <c r="B46" s="26"/>
      <c r="C46" s="27"/>
    </row>
    <row r="47" spans="1:4" x14ac:dyDescent="0.3">
      <c r="A47" s="25"/>
      <c r="B47" s="26"/>
      <c r="C47" s="27"/>
    </row>
    <row r="48" spans="1:4" x14ac:dyDescent="0.3">
      <c r="A48" s="25"/>
      <c r="B48" s="28" t="str">
        <f>'TL 12'!B48</f>
        <v>EVELYN G. ESPRA, MPA</v>
      </c>
      <c r="C48" s="37" t="str">
        <f>'TL 12'!C48</f>
        <v>July 4, 2025</v>
      </c>
    </row>
    <row r="49" spans="1:3" x14ac:dyDescent="0.3">
      <c r="A49" s="25"/>
      <c r="B49" s="25" t="str">
        <f>'TL 12'!B49</f>
        <v>Provincial Treasurer</v>
      </c>
      <c r="C49" s="2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zoomScaleNormal="100" workbookViewId="0">
      <selection activeCell="C18" sqref="C18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20.5703125" style="7" customWidth="1"/>
    <col min="5" max="16384" width="9.140625" style="7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x14ac:dyDescent="0.3">
      <c r="A4" s="82" t="s">
        <v>134</v>
      </c>
      <c r="B4" s="83"/>
      <c r="C4" s="84"/>
    </row>
    <row r="5" spans="1:3" x14ac:dyDescent="0.3">
      <c r="A5" s="46"/>
      <c r="B5" s="47"/>
      <c r="C5" s="80"/>
    </row>
    <row r="6" spans="1:3" x14ac:dyDescent="0.3">
      <c r="A6" s="48" t="s">
        <v>130</v>
      </c>
      <c r="B6" s="49" t="s">
        <v>132</v>
      </c>
      <c r="C6" s="50" t="s">
        <v>139</v>
      </c>
    </row>
    <row r="7" spans="1:3" x14ac:dyDescent="0.3">
      <c r="A7" s="48" t="s">
        <v>131</v>
      </c>
      <c r="B7" s="49" t="s">
        <v>133</v>
      </c>
      <c r="C7" s="50" t="s">
        <v>141</v>
      </c>
    </row>
    <row r="8" spans="1:3" x14ac:dyDescent="0.3">
      <c r="A8" s="51"/>
      <c r="B8" s="8"/>
      <c r="C8" s="52"/>
    </row>
    <row r="9" spans="1:3" x14ac:dyDescent="0.3">
      <c r="A9" s="9" t="s">
        <v>138</v>
      </c>
      <c r="B9" s="10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13'!C11</f>
        <v>Ending June 30, 2025</v>
      </c>
    </row>
    <row r="12" spans="1:3" x14ac:dyDescent="0.3">
      <c r="A12" s="11">
        <v>3</v>
      </c>
      <c r="B12" s="12" t="s">
        <v>116</v>
      </c>
      <c r="C12" s="13" t="s">
        <v>5</v>
      </c>
    </row>
    <row r="13" spans="1:3" x14ac:dyDescent="0.3">
      <c r="A13" s="11">
        <v>4</v>
      </c>
      <c r="B13" s="12" t="s">
        <v>117</v>
      </c>
      <c r="C13" s="13" t="s">
        <v>28</v>
      </c>
    </row>
    <row r="14" spans="1:3" x14ac:dyDescent="0.3">
      <c r="A14" s="11">
        <v>5</v>
      </c>
      <c r="B14" s="12" t="s">
        <v>6</v>
      </c>
      <c r="C14" s="15" t="s">
        <v>25</v>
      </c>
    </row>
    <row r="15" spans="1:3" x14ac:dyDescent="0.3">
      <c r="A15" s="11">
        <v>6</v>
      </c>
      <c r="B15" s="12" t="s">
        <v>118</v>
      </c>
      <c r="C15" s="13" t="s">
        <v>26</v>
      </c>
    </row>
    <row r="16" spans="1:3" x14ac:dyDescent="0.3">
      <c r="A16" s="11">
        <v>7</v>
      </c>
      <c r="B16" s="12" t="s">
        <v>7</v>
      </c>
      <c r="C16" s="15" t="s">
        <v>27</v>
      </c>
    </row>
    <row r="17" spans="1:4" x14ac:dyDescent="0.3">
      <c r="A17" s="11">
        <v>8</v>
      </c>
      <c r="B17" s="12" t="s">
        <v>8</v>
      </c>
      <c r="C17" s="15" t="s">
        <v>38</v>
      </c>
    </row>
    <row r="18" spans="1:4" x14ac:dyDescent="0.3">
      <c r="A18" s="11">
        <v>9</v>
      </c>
      <c r="B18" s="12" t="s">
        <v>119</v>
      </c>
      <c r="C18" s="33">
        <f>'[1]300M-50M TL 14'!$I$67</f>
        <v>41763939.409999996</v>
      </c>
      <c r="D18" s="55">
        <v>50000000</v>
      </c>
    </row>
    <row r="19" spans="1:4" x14ac:dyDescent="0.3">
      <c r="A19" s="11">
        <v>10</v>
      </c>
      <c r="B19" s="12" t="s">
        <v>12</v>
      </c>
      <c r="C19" s="16" t="s">
        <v>39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40.5" x14ac:dyDescent="0.3">
      <c r="A21" s="11">
        <v>12</v>
      </c>
      <c r="B21" s="17" t="s">
        <v>10</v>
      </c>
      <c r="C21" s="19" t="s">
        <v>64</v>
      </c>
    </row>
    <row r="22" spans="1:4" x14ac:dyDescent="0.3">
      <c r="A22" s="11">
        <v>13</v>
      </c>
      <c r="B22" s="17" t="s">
        <v>54</v>
      </c>
      <c r="C22" s="19" t="s">
        <v>55</v>
      </c>
    </row>
    <row r="23" spans="1:4" x14ac:dyDescent="0.3">
      <c r="A23" s="11">
        <v>14</v>
      </c>
      <c r="B23" s="17" t="s">
        <v>56</v>
      </c>
      <c r="C23" s="16" t="s">
        <v>11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121</v>
      </c>
      <c r="C25" s="16" t="s">
        <v>15</v>
      </c>
    </row>
    <row r="26" spans="1:4" x14ac:dyDescent="0.3">
      <c r="A26" s="11">
        <v>17</v>
      </c>
      <c r="B26" s="12" t="s">
        <v>14</v>
      </c>
      <c r="C26" s="16" t="s">
        <v>33</v>
      </c>
    </row>
    <row r="27" spans="1:4" x14ac:dyDescent="0.3">
      <c r="A27" s="11">
        <v>18</v>
      </c>
      <c r="B27" s="12" t="s">
        <v>35</v>
      </c>
      <c r="C27" s="34">
        <f>'[2]300M-50M TL 14'!$H$56</f>
        <v>5220492.4400000004</v>
      </c>
    </row>
    <row r="28" spans="1:4" x14ac:dyDescent="0.3">
      <c r="A28" s="11">
        <v>19</v>
      </c>
      <c r="B28" s="12" t="s">
        <v>124</v>
      </c>
      <c r="C28" s="34">
        <v>363131.72</v>
      </c>
    </row>
    <row r="29" spans="1:4" x14ac:dyDescent="0.3">
      <c r="A29" s="11">
        <v>20</v>
      </c>
      <c r="B29" s="12" t="s">
        <v>122</v>
      </c>
      <c r="C29" s="19" t="s">
        <v>19</v>
      </c>
    </row>
    <row r="30" spans="1:4" x14ac:dyDescent="0.3">
      <c r="A30" s="11">
        <v>21</v>
      </c>
      <c r="B30" s="20" t="s">
        <v>57</v>
      </c>
      <c r="C30" s="15" t="s">
        <v>29</v>
      </c>
    </row>
    <row r="31" spans="1:4" x14ac:dyDescent="0.3">
      <c r="A31" s="11">
        <v>22</v>
      </c>
      <c r="B31" s="21" t="s">
        <v>58</v>
      </c>
      <c r="C31" s="33">
        <v>36543447.030000001</v>
      </c>
    </row>
    <row r="32" spans="1:4" x14ac:dyDescent="0.3">
      <c r="A32" s="11">
        <v>23</v>
      </c>
      <c r="B32" s="21" t="s">
        <v>59</v>
      </c>
      <c r="C32" s="33">
        <v>11323856.880000001</v>
      </c>
    </row>
    <row r="33" spans="1:4" x14ac:dyDescent="0.3">
      <c r="A33" s="11">
        <v>24</v>
      </c>
      <c r="B33" s="21" t="s">
        <v>60</v>
      </c>
      <c r="C33" s="15" t="s">
        <v>19</v>
      </c>
    </row>
    <row r="34" spans="1:4" x14ac:dyDescent="0.3">
      <c r="A34" s="11">
        <v>25</v>
      </c>
      <c r="B34" s="21" t="s">
        <v>61</v>
      </c>
      <c r="C34" s="33">
        <f>'[1]300M-50M TL 14'!$I$67</f>
        <v>41763939.409999996</v>
      </c>
      <c r="D34" s="63"/>
    </row>
    <row r="35" spans="1:4" x14ac:dyDescent="0.3">
      <c r="A35" s="11">
        <v>26</v>
      </c>
      <c r="B35" s="20" t="s">
        <v>125</v>
      </c>
      <c r="C35" s="33">
        <v>0</v>
      </c>
    </row>
    <row r="36" spans="1:4" ht="28.5" x14ac:dyDescent="0.3">
      <c r="A36" s="11">
        <v>27</v>
      </c>
      <c r="B36" s="20" t="s">
        <v>126</v>
      </c>
      <c r="C36" s="43">
        <f>+C18-C31</f>
        <v>5220492.3799999952</v>
      </c>
      <c r="D36" s="63"/>
    </row>
    <row r="37" spans="1:4" x14ac:dyDescent="0.3">
      <c r="A37" s="11">
        <v>28</v>
      </c>
      <c r="B37" s="20" t="s">
        <v>18</v>
      </c>
      <c r="C37" s="13" t="s">
        <v>19</v>
      </c>
    </row>
    <row r="38" spans="1:4" x14ac:dyDescent="0.3">
      <c r="A38" s="11">
        <v>29</v>
      </c>
      <c r="B38" s="20" t="s">
        <v>20</v>
      </c>
      <c r="C38" s="13" t="s">
        <v>19</v>
      </c>
    </row>
    <row r="39" spans="1:4" x14ac:dyDescent="0.3">
      <c r="A39" s="11">
        <v>30</v>
      </c>
      <c r="B39" s="20" t="s">
        <v>21</v>
      </c>
      <c r="C39" s="13" t="s">
        <v>62</v>
      </c>
    </row>
    <row r="40" spans="1:4" x14ac:dyDescent="0.3">
      <c r="A40" s="11">
        <v>31</v>
      </c>
      <c r="B40" s="20" t="s">
        <v>22</v>
      </c>
      <c r="C40" s="13" t="s">
        <v>19</v>
      </c>
    </row>
    <row r="41" spans="1:4" x14ac:dyDescent="0.3">
      <c r="A41" s="11">
        <v>32</v>
      </c>
      <c r="B41" s="20" t="s">
        <v>63</v>
      </c>
      <c r="C41" s="13" t="s">
        <v>19</v>
      </c>
    </row>
    <row r="42" spans="1:4" x14ac:dyDescent="0.3">
      <c r="A42" s="11">
        <v>33</v>
      </c>
      <c r="B42" s="20" t="s">
        <v>23</v>
      </c>
      <c r="C42" s="34">
        <v>208821</v>
      </c>
    </row>
    <row r="43" spans="1:4" x14ac:dyDescent="0.3">
      <c r="A43" s="11">
        <v>34</v>
      </c>
      <c r="B43" s="20" t="s">
        <v>123</v>
      </c>
      <c r="C43" s="13" t="s">
        <v>19</v>
      </c>
    </row>
    <row r="44" spans="1:4" x14ac:dyDescent="0.3">
      <c r="A44" s="22"/>
      <c r="B44" s="23"/>
      <c r="C44" s="24"/>
    </row>
    <row r="45" spans="1:4" x14ac:dyDescent="0.3">
      <c r="A45" s="25"/>
      <c r="B45" s="26" t="s">
        <v>32</v>
      </c>
      <c r="C45" s="27" t="s">
        <v>24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tr">
        <f>'TL 13'!B48</f>
        <v>EVELYN G. ESPRA, MPA</v>
      </c>
      <c r="C48" s="37" t="str">
        <f>'TL 13'!C48</f>
        <v>July 4, 2025</v>
      </c>
    </row>
    <row r="49" spans="1:3" x14ac:dyDescent="0.3">
      <c r="A49" s="25"/>
      <c r="B49" s="25" t="str">
        <f>'TL 13'!B49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9"/>
  <sheetViews>
    <sheetView zoomScaleNormal="100" workbookViewId="0">
      <selection activeCell="C36" sqref="C36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23" style="7" customWidth="1"/>
    <col min="5" max="5" width="13.28515625" style="7" customWidth="1"/>
    <col min="6" max="16384" width="9.140625" style="7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x14ac:dyDescent="0.3">
      <c r="A4" s="82" t="s">
        <v>134</v>
      </c>
      <c r="B4" s="83"/>
      <c r="C4" s="84"/>
    </row>
    <row r="5" spans="1:3" x14ac:dyDescent="0.3">
      <c r="A5" s="46"/>
      <c r="B5" s="47"/>
      <c r="C5" s="80"/>
    </row>
    <row r="6" spans="1:3" x14ac:dyDescent="0.3">
      <c r="A6" s="48" t="s">
        <v>130</v>
      </c>
      <c r="B6" s="49" t="s">
        <v>132</v>
      </c>
      <c r="C6" s="50" t="s">
        <v>139</v>
      </c>
    </row>
    <row r="7" spans="1:3" x14ac:dyDescent="0.3">
      <c r="A7" s="48" t="s">
        <v>131</v>
      </c>
      <c r="B7" s="49" t="s">
        <v>133</v>
      </c>
      <c r="C7" s="50" t="s">
        <v>141</v>
      </c>
    </row>
    <row r="8" spans="1:3" x14ac:dyDescent="0.3">
      <c r="A8" s="51"/>
      <c r="B8" s="8"/>
      <c r="C8" s="52"/>
    </row>
    <row r="9" spans="1:3" ht="25.5" customHeight="1" x14ac:dyDescent="0.3">
      <c r="A9" s="9" t="s">
        <v>138</v>
      </c>
      <c r="B9" s="73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14'!C11</f>
        <v>Ending June 30, 2025</v>
      </c>
    </row>
    <row r="12" spans="1:3" x14ac:dyDescent="0.3">
      <c r="A12" s="11">
        <v>3</v>
      </c>
      <c r="B12" s="12" t="s">
        <v>116</v>
      </c>
      <c r="C12" s="13" t="s">
        <v>5</v>
      </c>
    </row>
    <row r="13" spans="1:3" x14ac:dyDescent="0.3">
      <c r="A13" s="11">
        <v>4</v>
      </c>
      <c r="B13" s="12" t="s">
        <v>117</v>
      </c>
      <c r="C13" s="13" t="s">
        <v>28</v>
      </c>
    </row>
    <row r="14" spans="1:3" x14ac:dyDescent="0.3">
      <c r="A14" s="11">
        <v>5</v>
      </c>
      <c r="B14" s="12" t="s">
        <v>6</v>
      </c>
      <c r="C14" s="15" t="s">
        <v>25</v>
      </c>
    </row>
    <row r="15" spans="1:3" x14ac:dyDescent="0.3">
      <c r="A15" s="11">
        <v>6</v>
      </c>
      <c r="B15" s="12" t="s">
        <v>118</v>
      </c>
      <c r="C15" s="13" t="s">
        <v>26</v>
      </c>
    </row>
    <row r="16" spans="1:3" x14ac:dyDescent="0.3">
      <c r="A16" s="11">
        <v>7</v>
      </c>
      <c r="B16" s="12" t="s">
        <v>7</v>
      </c>
      <c r="C16" s="15" t="s">
        <v>27</v>
      </c>
    </row>
    <row r="17" spans="1:4" x14ac:dyDescent="0.3">
      <c r="A17" s="11">
        <v>8</v>
      </c>
      <c r="B17" s="12" t="s">
        <v>8</v>
      </c>
      <c r="C17" s="15" t="s">
        <v>38</v>
      </c>
    </row>
    <row r="18" spans="1:4" x14ac:dyDescent="0.3">
      <c r="A18" s="11">
        <v>9</v>
      </c>
      <c r="B18" s="12" t="s">
        <v>119</v>
      </c>
      <c r="C18" s="33">
        <v>129992338.04000001</v>
      </c>
      <c r="D18" s="54">
        <v>130000000</v>
      </c>
    </row>
    <row r="19" spans="1:4" x14ac:dyDescent="0.3">
      <c r="A19" s="11">
        <v>10</v>
      </c>
      <c r="B19" s="12" t="s">
        <v>12</v>
      </c>
      <c r="C19" s="16" t="s">
        <v>34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42" customHeight="1" x14ac:dyDescent="0.3">
      <c r="A21" s="11">
        <v>12</v>
      </c>
      <c r="B21" s="17" t="s">
        <v>10</v>
      </c>
      <c r="C21" s="42" t="s">
        <v>37</v>
      </c>
    </row>
    <row r="22" spans="1:4" x14ac:dyDescent="0.3">
      <c r="A22" s="11">
        <v>13</v>
      </c>
      <c r="B22" s="17" t="s">
        <v>54</v>
      </c>
      <c r="C22" s="19" t="s">
        <v>55</v>
      </c>
    </row>
    <row r="23" spans="1:4" x14ac:dyDescent="0.3">
      <c r="A23" s="11">
        <v>14</v>
      </c>
      <c r="B23" s="17" t="s">
        <v>56</v>
      </c>
      <c r="C23" s="16" t="s">
        <v>31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121</v>
      </c>
      <c r="C25" s="16" t="s">
        <v>15</v>
      </c>
    </row>
    <row r="26" spans="1:4" x14ac:dyDescent="0.3">
      <c r="A26" s="11">
        <v>17</v>
      </c>
      <c r="B26" s="12" t="s">
        <v>14</v>
      </c>
      <c r="C26" s="16" t="s">
        <v>33</v>
      </c>
    </row>
    <row r="27" spans="1:4" x14ac:dyDescent="0.3">
      <c r="A27" s="11">
        <v>18</v>
      </c>
      <c r="B27" s="12" t="s">
        <v>35</v>
      </c>
      <c r="C27" s="34">
        <v>10665926.720000001</v>
      </c>
    </row>
    <row r="28" spans="1:4" x14ac:dyDescent="0.3">
      <c r="A28" s="11">
        <v>19</v>
      </c>
      <c r="B28" s="12" t="s">
        <v>124</v>
      </c>
      <c r="C28" s="34">
        <v>4533895.5199999996</v>
      </c>
    </row>
    <row r="29" spans="1:4" x14ac:dyDescent="0.3">
      <c r="A29" s="11">
        <v>20</v>
      </c>
      <c r="B29" s="12" t="s">
        <v>122</v>
      </c>
      <c r="C29" s="19" t="s">
        <v>19</v>
      </c>
    </row>
    <row r="30" spans="1:4" x14ac:dyDescent="0.3">
      <c r="A30" s="11">
        <v>21</v>
      </c>
      <c r="B30" s="20" t="s">
        <v>57</v>
      </c>
      <c r="C30" s="15" t="s">
        <v>65</v>
      </c>
    </row>
    <row r="31" spans="1:4" ht="24" customHeight="1" x14ac:dyDescent="0.3">
      <c r="A31" s="11">
        <v>22</v>
      </c>
      <c r="B31" s="20" t="s">
        <v>58</v>
      </c>
      <c r="C31" s="33">
        <v>57997332.590000004</v>
      </c>
    </row>
    <row r="32" spans="1:4" x14ac:dyDescent="0.3">
      <c r="A32" s="11">
        <v>23</v>
      </c>
      <c r="B32" s="21" t="s">
        <v>59</v>
      </c>
      <c r="C32" s="33">
        <v>28795217.329999998</v>
      </c>
    </row>
    <row r="33" spans="1:4" x14ac:dyDescent="0.3">
      <c r="A33" s="11">
        <v>24</v>
      </c>
      <c r="B33" s="21" t="s">
        <v>60</v>
      </c>
      <c r="C33" s="15" t="s">
        <v>19</v>
      </c>
    </row>
    <row r="34" spans="1:4" x14ac:dyDescent="0.3">
      <c r="A34" s="11">
        <v>25</v>
      </c>
      <c r="B34" s="21" t="s">
        <v>61</v>
      </c>
      <c r="C34" s="33">
        <v>129992338.04000001</v>
      </c>
    </row>
    <row r="35" spans="1:4" x14ac:dyDescent="0.3">
      <c r="A35" s="11">
        <v>26</v>
      </c>
      <c r="B35" s="20" t="s">
        <v>125</v>
      </c>
      <c r="C35" s="33">
        <v>0</v>
      </c>
    </row>
    <row r="36" spans="1:4" ht="28.5" x14ac:dyDescent="0.3">
      <c r="A36" s="11">
        <v>27</v>
      </c>
      <c r="B36" s="20" t="s">
        <v>126</v>
      </c>
      <c r="C36" s="33">
        <f>C18-C31</f>
        <v>71995005.450000003</v>
      </c>
      <c r="D36" s="63"/>
    </row>
    <row r="37" spans="1:4" x14ac:dyDescent="0.3">
      <c r="A37" s="11">
        <v>28</v>
      </c>
      <c r="B37" s="20" t="s">
        <v>18</v>
      </c>
      <c r="C37" s="13" t="s">
        <v>19</v>
      </c>
    </row>
    <row r="38" spans="1:4" x14ac:dyDescent="0.3">
      <c r="A38" s="11">
        <v>29</v>
      </c>
      <c r="B38" s="20" t="s">
        <v>20</v>
      </c>
      <c r="C38" s="13" t="s">
        <v>19</v>
      </c>
    </row>
    <row r="39" spans="1:4" x14ac:dyDescent="0.3">
      <c r="A39" s="11">
        <v>30</v>
      </c>
      <c r="B39" s="20" t="s">
        <v>21</v>
      </c>
      <c r="C39" s="13" t="s">
        <v>62</v>
      </c>
    </row>
    <row r="40" spans="1:4" x14ac:dyDescent="0.3">
      <c r="A40" s="11">
        <v>31</v>
      </c>
      <c r="B40" s="20" t="s">
        <v>22</v>
      </c>
      <c r="C40" s="13" t="s">
        <v>19</v>
      </c>
    </row>
    <row r="41" spans="1:4" x14ac:dyDescent="0.3">
      <c r="A41" s="11">
        <v>32</v>
      </c>
      <c r="B41" s="20" t="s">
        <v>63</v>
      </c>
      <c r="C41" s="13" t="s">
        <v>19</v>
      </c>
    </row>
    <row r="42" spans="1:4" x14ac:dyDescent="0.3">
      <c r="A42" s="11">
        <v>33</v>
      </c>
      <c r="B42" s="20" t="s">
        <v>23</v>
      </c>
      <c r="C42" s="34">
        <v>914947</v>
      </c>
    </row>
    <row r="43" spans="1:4" x14ac:dyDescent="0.3">
      <c r="A43" s="11">
        <v>34</v>
      </c>
      <c r="B43" s="20" t="s">
        <v>123</v>
      </c>
      <c r="C43" s="13" t="s">
        <v>19</v>
      </c>
    </row>
    <row r="44" spans="1:4" x14ac:dyDescent="0.3">
      <c r="A44" s="22"/>
      <c r="B44" s="23"/>
      <c r="C44" s="24"/>
    </row>
    <row r="45" spans="1:4" x14ac:dyDescent="0.3">
      <c r="A45" s="25"/>
      <c r="B45" s="26" t="s">
        <v>32</v>
      </c>
      <c r="C45" s="27" t="s">
        <v>24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tr">
        <f>'TL 14'!B48</f>
        <v>EVELYN G. ESPRA, MPA</v>
      </c>
      <c r="C48" s="37" t="str">
        <f>'TL 14'!C48</f>
        <v>July 4, 2025</v>
      </c>
    </row>
    <row r="49" spans="1:3" x14ac:dyDescent="0.3">
      <c r="A49" s="25"/>
      <c r="B49" s="25" t="str">
        <f>'TL 14'!B49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9"/>
  <sheetViews>
    <sheetView topLeftCell="A19" zoomScaleNormal="100" workbookViewId="0">
      <selection activeCell="C35" sqref="C35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5" style="7" customWidth="1"/>
    <col min="4" max="4" width="18.140625" style="7" customWidth="1"/>
    <col min="5" max="16384" width="9.140625" style="7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x14ac:dyDescent="0.3">
      <c r="A4" s="82" t="s">
        <v>134</v>
      </c>
      <c r="B4" s="83"/>
      <c r="C4" s="84"/>
    </row>
    <row r="5" spans="1:3" x14ac:dyDescent="0.3">
      <c r="A5" s="46"/>
      <c r="B5" s="47"/>
      <c r="C5" s="80"/>
    </row>
    <row r="6" spans="1:3" x14ac:dyDescent="0.3">
      <c r="A6" s="48" t="s">
        <v>130</v>
      </c>
      <c r="B6" s="49" t="s">
        <v>132</v>
      </c>
      <c r="C6" s="50" t="s">
        <v>139</v>
      </c>
    </row>
    <row r="7" spans="1:3" x14ac:dyDescent="0.3">
      <c r="A7" s="48" t="s">
        <v>131</v>
      </c>
      <c r="B7" s="49" t="s">
        <v>133</v>
      </c>
      <c r="C7" s="50" t="s">
        <v>141</v>
      </c>
    </row>
    <row r="8" spans="1:3" x14ac:dyDescent="0.3">
      <c r="A8" s="51"/>
      <c r="B8" s="8"/>
      <c r="C8" s="52"/>
    </row>
    <row r="9" spans="1:3" x14ac:dyDescent="0.3">
      <c r="A9" s="9" t="s">
        <v>138</v>
      </c>
      <c r="B9" s="10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15'!C11</f>
        <v>Ending June 30, 2025</v>
      </c>
    </row>
    <row r="12" spans="1:3" x14ac:dyDescent="0.3">
      <c r="A12" s="11">
        <v>3</v>
      </c>
      <c r="B12" s="12" t="s">
        <v>116</v>
      </c>
      <c r="C12" s="13" t="s">
        <v>5</v>
      </c>
    </row>
    <row r="13" spans="1:3" x14ac:dyDescent="0.3">
      <c r="A13" s="11">
        <v>4</v>
      </c>
      <c r="B13" s="12" t="s">
        <v>117</v>
      </c>
      <c r="C13" s="13" t="s">
        <v>42</v>
      </c>
    </row>
    <row r="14" spans="1:3" x14ac:dyDescent="0.3">
      <c r="A14" s="11">
        <v>5</v>
      </c>
      <c r="B14" s="12" t="s">
        <v>6</v>
      </c>
      <c r="C14" s="15" t="s">
        <v>43</v>
      </c>
    </row>
    <row r="15" spans="1:3" x14ac:dyDescent="0.3">
      <c r="A15" s="11">
        <v>6</v>
      </c>
      <c r="B15" s="12" t="s">
        <v>118</v>
      </c>
      <c r="C15" s="13" t="s">
        <v>40</v>
      </c>
    </row>
    <row r="16" spans="1:3" x14ac:dyDescent="0.3">
      <c r="A16" s="11">
        <v>7</v>
      </c>
      <c r="B16" s="12" t="s">
        <v>7</v>
      </c>
      <c r="C16" s="15" t="s">
        <v>41</v>
      </c>
    </row>
    <row r="17" spans="1:4" x14ac:dyDescent="0.3">
      <c r="A17" s="11">
        <v>8</v>
      </c>
      <c r="B17" s="12" t="s">
        <v>8</v>
      </c>
      <c r="C17" s="15" t="s">
        <v>44</v>
      </c>
    </row>
    <row r="18" spans="1:4" x14ac:dyDescent="0.3">
      <c r="A18" s="11">
        <v>9</v>
      </c>
      <c r="B18" s="12" t="s">
        <v>119</v>
      </c>
      <c r="C18" s="33">
        <v>298872254.54000002</v>
      </c>
      <c r="D18" s="54"/>
    </row>
    <row r="19" spans="1:4" x14ac:dyDescent="0.3">
      <c r="A19" s="11">
        <v>10</v>
      </c>
      <c r="B19" s="12" t="s">
        <v>12</v>
      </c>
      <c r="C19" s="16" t="s">
        <v>45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28.5" x14ac:dyDescent="0.3">
      <c r="A21" s="11">
        <v>12</v>
      </c>
      <c r="B21" s="17" t="s">
        <v>10</v>
      </c>
      <c r="C21" s="42" t="s">
        <v>73</v>
      </c>
    </row>
    <row r="22" spans="1:4" x14ac:dyDescent="0.3">
      <c r="A22" s="11">
        <v>13</v>
      </c>
      <c r="B22" s="17" t="s">
        <v>54</v>
      </c>
      <c r="C22" s="19" t="s">
        <v>55</v>
      </c>
    </row>
    <row r="23" spans="1:4" x14ac:dyDescent="0.3">
      <c r="A23" s="11">
        <v>14</v>
      </c>
      <c r="B23" s="17" t="s">
        <v>56</v>
      </c>
      <c r="C23" s="16" t="s">
        <v>72</v>
      </c>
    </row>
    <row r="24" spans="1:4" ht="42.75" x14ac:dyDescent="0.3">
      <c r="A24" s="11">
        <v>15</v>
      </c>
      <c r="B24" s="17" t="s">
        <v>13</v>
      </c>
      <c r="C24" s="18" t="s">
        <v>16</v>
      </c>
    </row>
    <row r="25" spans="1:4" x14ac:dyDescent="0.3">
      <c r="A25" s="11">
        <v>16</v>
      </c>
      <c r="B25" s="12" t="s">
        <v>121</v>
      </c>
      <c r="C25" s="16" t="s">
        <v>70</v>
      </c>
    </row>
    <row r="26" spans="1:4" x14ac:dyDescent="0.3">
      <c r="A26" s="11">
        <v>17</v>
      </c>
      <c r="B26" s="12" t="s">
        <v>14</v>
      </c>
      <c r="C26" s="16" t="s">
        <v>33</v>
      </c>
    </row>
    <row r="27" spans="1:4" x14ac:dyDescent="0.3">
      <c r="A27" s="11">
        <v>18</v>
      </c>
      <c r="B27" s="12" t="s">
        <v>35</v>
      </c>
      <c r="C27" s="34">
        <f>'[2]650M-300M TL16'!$H$42</f>
        <v>45980346.880000003</v>
      </c>
      <c r="D27" s="32"/>
    </row>
    <row r="28" spans="1:4" x14ac:dyDescent="0.3">
      <c r="A28" s="11">
        <v>19</v>
      </c>
      <c r="B28" s="12" t="s">
        <v>124</v>
      </c>
      <c r="C28" s="34">
        <v>2466152.7400000002</v>
      </c>
    </row>
    <row r="29" spans="1:4" x14ac:dyDescent="0.3">
      <c r="A29" s="11">
        <v>20</v>
      </c>
      <c r="B29" s="12" t="s">
        <v>122</v>
      </c>
      <c r="C29" s="19" t="s">
        <v>19</v>
      </c>
    </row>
    <row r="30" spans="1:4" x14ac:dyDescent="0.3">
      <c r="A30" s="11">
        <v>21</v>
      </c>
      <c r="B30" s="20" t="s">
        <v>57</v>
      </c>
      <c r="C30" s="15" t="s">
        <v>46</v>
      </c>
    </row>
    <row r="31" spans="1:4" x14ac:dyDescent="0.3">
      <c r="A31" s="11">
        <v>22</v>
      </c>
      <c r="B31" s="21" t="s">
        <v>58</v>
      </c>
      <c r="C31" s="33">
        <v>264386994.56999999</v>
      </c>
    </row>
    <row r="32" spans="1:4" x14ac:dyDescent="0.3">
      <c r="A32" s="11">
        <v>23</v>
      </c>
      <c r="B32" s="21" t="s">
        <v>59</v>
      </c>
      <c r="C32" s="33">
        <v>54901109.82</v>
      </c>
      <c r="D32" s="32"/>
    </row>
    <row r="33" spans="1:4" x14ac:dyDescent="0.3">
      <c r="A33" s="11">
        <v>24</v>
      </c>
      <c r="B33" s="21" t="s">
        <v>60</v>
      </c>
      <c r="C33" s="15" t="s">
        <v>19</v>
      </c>
      <c r="D33" s="32"/>
    </row>
    <row r="34" spans="1:4" x14ac:dyDescent="0.3">
      <c r="A34" s="11">
        <v>25</v>
      </c>
      <c r="B34" s="21" t="s">
        <v>61</v>
      </c>
      <c r="C34" s="33">
        <v>298872254.54000002</v>
      </c>
      <c r="D34" s="32"/>
    </row>
    <row r="35" spans="1:4" x14ac:dyDescent="0.3">
      <c r="A35" s="11">
        <v>26</v>
      </c>
      <c r="B35" s="20" t="s">
        <v>125</v>
      </c>
      <c r="C35" s="33">
        <v>0</v>
      </c>
      <c r="D35" s="32"/>
    </row>
    <row r="36" spans="1:4" ht="28.5" x14ac:dyDescent="0.3">
      <c r="A36" s="11">
        <v>27</v>
      </c>
      <c r="B36" s="20" t="s">
        <v>126</v>
      </c>
      <c r="C36" s="33">
        <f>C18-C31</f>
        <v>34485259.970000029</v>
      </c>
      <c r="D36" s="32"/>
    </row>
    <row r="37" spans="1:4" x14ac:dyDescent="0.3">
      <c r="A37" s="11">
        <v>28</v>
      </c>
      <c r="B37" s="20" t="s">
        <v>18</v>
      </c>
      <c r="C37" s="13" t="s">
        <v>19</v>
      </c>
      <c r="D37" s="32"/>
    </row>
    <row r="38" spans="1:4" x14ac:dyDescent="0.3">
      <c r="A38" s="11">
        <v>29</v>
      </c>
      <c r="B38" s="20" t="s">
        <v>20</v>
      </c>
      <c r="C38" s="13" t="s">
        <v>19</v>
      </c>
    </row>
    <row r="39" spans="1:4" x14ac:dyDescent="0.3">
      <c r="A39" s="11">
        <v>30</v>
      </c>
      <c r="B39" s="20" t="s">
        <v>21</v>
      </c>
      <c r="C39" s="13" t="s">
        <v>62</v>
      </c>
    </row>
    <row r="40" spans="1:4" x14ac:dyDescent="0.3">
      <c r="A40" s="11">
        <v>31</v>
      </c>
      <c r="B40" s="20" t="s">
        <v>22</v>
      </c>
      <c r="C40" s="13" t="s">
        <v>19</v>
      </c>
    </row>
    <row r="41" spans="1:4" x14ac:dyDescent="0.3">
      <c r="A41" s="11">
        <v>32</v>
      </c>
      <c r="B41" s="20" t="s">
        <v>63</v>
      </c>
      <c r="C41" s="13" t="s">
        <v>19</v>
      </c>
    </row>
    <row r="42" spans="1:4" x14ac:dyDescent="0.3">
      <c r="A42" s="11">
        <v>33</v>
      </c>
      <c r="B42" s="20" t="s">
        <v>23</v>
      </c>
      <c r="C42" s="13" t="s">
        <v>47</v>
      </c>
    </row>
    <row r="43" spans="1:4" x14ac:dyDescent="0.3">
      <c r="A43" s="11">
        <v>34</v>
      </c>
      <c r="B43" s="20" t="s">
        <v>123</v>
      </c>
      <c r="C43" s="13" t="s">
        <v>19</v>
      </c>
    </row>
    <row r="44" spans="1:4" x14ac:dyDescent="0.3">
      <c r="A44" s="22"/>
      <c r="B44" s="23"/>
      <c r="C44" s="24"/>
    </row>
    <row r="45" spans="1:4" x14ac:dyDescent="0.3">
      <c r="A45" s="25"/>
      <c r="B45" s="26" t="s">
        <v>32</v>
      </c>
      <c r="C45" s="27" t="s">
        <v>24</v>
      </c>
    </row>
    <row r="46" spans="1:4" x14ac:dyDescent="0.3">
      <c r="A46" s="25"/>
      <c r="B46" s="26"/>
      <c r="C46" s="36"/>
    </row>
    <row r="47" spans="1:4" x14ac:dyDescent="0.3">
      <c r="A47" s="25"/>
      <c r="B47" s="26"/>
      <c r="C47" s="36"/>
    </row>
    <row r="48" spans="1:4" x14ac:dyDescent="0.3">
      <c r="A48" s="25"/>
      <c r="B48" s="28" t="str">
        <f>'TL 15'!B48</f>
        <v>EVELYN G. ESPRA, MPA</v>
      </c>
      <c r="C48" s="37" t="str">
        <f>'TL 15'!C48</f>
        <v>July 4, 2025</v>
      </c>
    </row>
    <row r="49" spans="1:3" x14ac:dyDescent="0.3">
      <c r="A49" s="25"/>
      <c r="B49" s="25" t="str">
        <f>'TL 15'!B49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"/>
  <sheetViews>
    <sheetView topLeftCell="A31" zoomScaleNormal="100" workbookViewId="0">
      <selection activeCell="C30" sqref="C30"/>
    </sheetView>
  </sheetViews>
  <sheetFormatPr defaultColWidth="9.140625" defaultRowHeight="16.5" x14ac:dyDescent="0.3"/>
  <cols>
    <col min="1" max="1" width="9.5703125" style="29" customWidth="1"/>
    <col min="2" max="2" width="55.140625" style="7" customWidth="1"/>
    <col min="3" max="3" width="36.140625" style="7" customWidth="1"/>
    <col min="4" max="4" width="5.7109375" style="7" hidden="1" customWidth="1"/>
    <col min="5" max="5" width="9.140625" style="7"/>
    <col min="6" max="6" width="21.85546875" style="7" customWidth="1"/>
    <col min="7" max="16384" width="9.140625" style="7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x14ac:dyDescent="0.3">
      <c r="A4" s="82" t="s">
        <v>134</v>
      </c>
      <c r="B4" s="83"/>
      <c r="C4" s="84"/>
    </row>
    <row r="5" spans="1:3" x14ac:dyDescent="0.3">
      <c r="A5" s="46"/>
      <c r="B5" s="47"/>
      <c r="C5" s="80"/>
    </row>
    <row r="6" spans="1:3" x14ac:dyDescent="0.3">
      <c r="A6" s="48" t="s">
        <v>130</v>
      </c>
      <c r="B6" s="49" t="s">
        <v>132</v>
      </c>
      <c r="C6" s="50" t="s">
        <v>139</v>
      </c>
    </row>
    <row r="7" spans="1:3" x14ac:dyDescent="0.3">
      <c r="A7" s="48" t="s">
        <v>131</v>
      </c>
      <c r="B7" s="49" t="s">
        <v>133</v>
      </c>
      <c r="C7" s="50" t="s">
        <v>141</v>
      </c>
    </row>
    <row r="8" spans="1:3" x14ac:dyDescent="0.3">
      <c r="A8" s="51"/>
      <c r="B8" s="8"/>
      <c r="C8" s="52"/>
    </row>
    <row r="9" spans="1:3" x14ac:dyDescent="0.3">
      <c r="A9" s="9" t="s">
        <v>138</v>
      </c>
      <c r="B9" s="10" t="s">
        <v>0</v>
      </c>
      <c r="C9" s="31" t="s">
        <v>1</v>
      </c>
    </row>
    <row r="10" spans="1:3" x14ac:dyDescent="0.3">
      <c r="A10" s="11">
        <v>1</v>
      </c>
      <c r="B10" s="12" t="s">
        <v>2</v>
      </c>
      <c r="C10" s="13" t="s">
        <v>3</v>
      </c>
    </row>
    <row r="11" spans="1:3" x14ac:dyDescent="0.3">
      <c r="A11" s="11">
        <v>2</v>
      </c>
      <c r="B11" s="12" t="s">
        <v>4</v>
      </c>
      <c r="C11" s="14" t="str">
        <f>'TL 15'!C11</f>
        <v>Ending June 30, 2025</v>
      </c>
    </row>
    <row r="12" spans="1:3" x14ac:dyDescent="0.3">
      <c r="A12" s="11">
        <v>3</v>
      </c>
      <c r="B12" s="12" t="s">
        <v>116</v>
      </c>
      <c r="C12" s="13" t="s">
        <v>5</v>
      </c>
    </row>
    <row r="13" spans="1:3" x14ac:dyDescent="0.3">
      <c r="A13" s="11">
        <v>4</v>
      </c>
      <c r="B13" s="12" t="s">
        <v>117</v>
      </c>
      <c r="C13" s="13" t="s">
        <v>42</v>
      </c>
    </row>
    <row r="14" spans="1:3" x14ac:dyDescent="0.3">
      <c r="A14" s="11">
        <v>5</v>
      </c>
      <c r="B14" s="12" t="s">
        <v>6</v>
      </c>
      <c r="C14" s="15" t="s">
        <v>43</v>
      </c>
    </row>
    <row r="15" spans="1:3" x14ac:dyDescent="0.3">
      <c r="A15" s="11">
        <v>6</v>
      </c>
      <c r="B15" s="12" t="s">
        <v>118</v>
      </c>
      <c r="C15" s="13" t="s">
        <v>40</v>
      </c>
    </row>
    <row r="16" spans="1:3" x14ac:dyDescent="0.3">
      <c r="A16" s="11">
        <v>7</v>
      </c>
      <c r="B16" s="12" t="s">
        <v>7</v>
      </c>
      <c r="C16" s="15" t="s">
        <v>41</v>
      </c>
    </row>
    <row r="17" spans="1:6" x14ac:dyDescent="0.3">
      <c r="A17" s="11">
        <v>8</v>
      </c>
      <c r="B17" s="12" t="s">
        <v>8</v>
      </c>
      <c r="C17" s="15" t="s">
        <v>44</v>
      </c>
    </row>
    <row r="18" spans="1:6" x14ac:dyDescent="0.3">
      <c r="A18" s="11">
        <v>9</v>
      </c>
      <c r="B18" s="12" t="s">
        <v>119</v>
      </c>
      <c r="C18" s="13" t="s">
        <v>94</v>
      </c>
      <c r="D18" s="54">
        <v>200000000</v>
      </c>
    </row>
    <row r="19" spans="1:6" x14ac:dyDescent="0.3">
      <c r="A19" s="11">
        <v>10</v>
      </c>
      <c r="B19" s="12" t="s">
        <v>12</v>
      </c>
      <c r="C19" s="16" t="s">
        <v>111</v>
      </c>
    </row>
    <row r="20" spans="1:6" ht="28.5" x14ac:dyDescent="0.3">
      <c r="A20" s="11">
        <v>11</v>
      </c>
      <c r="B20" s="21" t="s">
        <v>120</v>
      </c>
      <c r="C20" s="13" t="s">
        <v>9</v>
      </c>
    </row>
    <row r="21" spans="1:6" x14ac:dyDescent="0.3">
      <c r="A21" s="11">
        <v>12</v>
      </c>
      <c r="B21" s="17" t="s">
        <v>10</v>
      </c>
      <c r="C21" s="42" t="s">
        <v>109</v>
      </c>
    </row>
    <row r="22" spans="1:6" x14ac:dyDescent="0.3">
      <c r="A22" s="11">
        <v>13</v>
      </c>
      <c r="B22" s="17" t="s">
        <v>54</v>
      </c>
      <c r="C22" s="19" t="s">
        <v>55</v>
      </c>
    </row>
    <row r="23" spans="1:6" x14ac:dyDescent="0.3">
      <c r="A23" s="11">
        <v>14</v>
      </c>
      <c r="B23" s="17" t="s">
        <v>56</v>
      </c>
      <c r="C23" s="16" t="s">
        <v>110</v>
      </c>
    </row>
    <row r="24" spans="1:6" ht="28.5" x14ac:dyDescent="0.3">
      <c r="A24" s="11">
        <v>15</v>
      </c>
      <c r="B24" s="17" t="s">
        <v>13</v>
      </c>
      <c r="C24" s="18" t="s">
        <v>16</v>
      </c>
    </row>
    <row r="25" spans="1:6" x14ac:dyDescent="0.3">
      <c r="A25" s="11">
        <v>16</v>
      </c>
      <c r="B25" s="12" t="s">
        <v>121</v>
      </c>
      <c r="C25" s="16" t="s">
        <v>15</v>
      </c>
    </row>
    <row r="26" spans="1:6" x14ac:dyDescent="0.3">
      <c r="A26" s="11">
        <v>17</v>
      </c>
      <c r="B26" s="12" t="s">
        <v>14</v>
      </c>
      <c r="C26" s="16" t="s">
        <v>33</v>
      </c>
    </row>
    <row r="27" spans="1:6" x14ac:dyDescent="0.3">
      <c r="A27" s="11">
        <v>18</v>
      </c>
      <c r="B27" s="12" t="s">
        <v>35</v>
      </c>
      <c r="C27" s="33">
        <v>14594100.140000001</v>
      </c>
    </row>
    <row r="28" spans="1:6" x14ac:dyDescent="0.3">
      <c r="A28" s="11">
        <v>19</v>
      </c>
      <c r="B28" s="12" t="s">
        <v>124</v>
      </c>
      <c r="C28" s="34">
        <v>10738230.220000001</v>
      </c>
    </row>
    <row r="29" spans="1:6" x14ac:dyDescent="0.3">
      <c r="A29" s="11">
        <v>20</v>
      </c>
      <c r="B29" s="12" t="s">
        <v>122</v>
      </c>
      <c r="C29" s="19" t="s">
        <v>19</v>
      </c>
    </row>
    <row r="30" spans="1:6" x14ac:dyDescent="0.3">
      <c r="A30" s="11">
        <v>21</v>
      </c>
      <c r="B30" s="20" t="s">
        <v>57</v>
      </c>
      <c r="C30" s="15" t="s">
        <v>112</v>
      </c>
      <c r="F30" s="32"/>
    </row>
    <row r="31" spans="1:6" x14ac:dyDescent="0.3">
      <c r="A31" s="11">
        <v>22</v>
      </c>
      <c r="B31" s="21" t="s">
        <v>58</v>
      </c>
      <c r="C31" s="33">
        <v>14413340.810000001</v>
      </c>
      <c r="F31" s="32"/>
    </row>
    <row r="32" spans="1:6" x14ac:dyDescent="0.3">
      <c r="A32" s="11">
        <v>23</v>
      </c>
      <c r="B32" s="21" t="s">
        <v>59</v>
      </c>
      <c r="C32" s="33">
        <v>26234569.48</v>
      </c>
      <c r="D32" s="32"/>
      <c r="F32" s="61"/>
    </row>
    <row r="33" spans="1:6" x14ac:dyDescent="0.3">
      <c r="A33" s="11">
        <v>24</v>
      </c>
      <c r="B33" s="21" t="s">
        <v>60</v>
      </c>
      <c r="C33" s="15" t="s">
        <v>19</v>
      </c>
      <c r="D33" s="32"/>
      <c r="F33" s="62"/>
    </row>
    <row r="34" spans="1:6" x14ac:dyDescent="0.3">
      <c r="A34" s="11">
        <v>25</v>
      </c>
      <c r="B34" s="21" t="s">
        <v>61</v>
      </c>
      <c r="C34" s="33">
        <v>190057890.75999999</v>
      </c>
      <c r="D34" s="32"/>
    </row>
    <row r="35" spans="1:6" x14ac:dyDescent="0.3">
      <c r="A35" s="11">
        <v>26</v>
      </c>
      <c r="B35" s="20" t="s">
        <v>125</v>
      </c>
      <c r="C35" s="33">
        <f>D18-C34</f>
        <v>9942109.2400000095</v>
      </c>
      <c r="D35" s="32"/>
      <c r="F35" s="65"/>
    </row>
    <row r="36" spans="1:6" ht="28.5" x14ac:dyDescent="0.3">
      <c r="A36" s="11">
        <v>27</v>
      </c>
      <c r="B36" s="20" t="s">
        <v>126</v>
      </c>
      <c r="C36" s="33">
        <v>185586659.19</v>
      </c>
      <c r="D36" s="32"/>
      <c r="F36" s="32"/>
    </row>
    <row r="37" spans="1:6" x14ac:dyDescent="0.3">
      <c r="A37" s="11">
        <v>28</v>
      </c>
      <c r="B37" s="20" t="s">
        <v>18</v>
      </c>
      <c r="C37" s="13" t="s">
        <v>19</v>
      </c>
      <c r="D37" s="32"/>
    </row>
    <row r="38" spans="1:6" x14ac:dyDescent="0.3">
      <c r="A38" s="11">
        <v>29</v>
      </c>
      <c r="B38" s="20" t="s">
        <v>20</v>
      </c>
      <c r="C38" s="13" t="s">
        <v>19</v>
      </c>
    </row>
    <row r="39" spans="1:6" x14ac:dyDescent="0.3">
      <c r="A39" s="11">
        <v>30</v>
      </c>
      <c r="B39" s="20" t="s">
        <v>21</v>
      </c>
      <c r="C39" s="13" t="s">
        <v>62</v>
      </c>
    </row>
    <row r="40" spans="1:6" x14ac:dyDescent="0.3">
      <c r="A40" s="11">
        <v>31</v>
      </c>
      <c r="B40" s="20" t="s">
        <v>22</v>
      </c>
      <c r="C40" s="13" t="s">
        <v>19</v>
      </c>
    </row>
    <row r="41" spans="1:6" x14ac:dyDescent="0.3">
      <c r="A41" s="11">
        <v>32</v>
      </c>
      <c r="B41" s="20" t="s">
        <v>63</v>
      </c>
      <c r="C41" s="13" t="s">
        <v>19</v>
      </c>
    </row>
    <row r="42" spans="1:6" x14ac:dyDescent="0.3">
      <c r="A42" s="11">
        <v>33</v>
      </c>
      <c r="B42" s="20" t="s">
        <v>23</v>
      </c>
      <c r="C42" s="33">
        <v>1425462</v>
      </c>
    </row>
    <row r="43" spans="1:6" x14ac:dyDescent="0.3">
      <c r="A43" s="11">
        <v>34</v>
      </c>
      <c r="B43" s="20" t="s">
        <v>123</v>
      </c>
      <c r="C43" s="13" t="s">
        <v>19</v>
      </c>
    </row>
    <row r="44" spans="1:6" x14ac:dyDescent="0.3">
      <c r="A44" s="22"/>
      <c r="B44" s="23"/>
      <c r="C44" s="24"/>
    </row>
    <row r="45" spans="1:6" x14ac:dyDescent="0.3">
      <c r="A45" s="25"/>
      <c r="B45" s="26" t="s">
        <v>32</v>
      </c>
      <c r="C45" s="27" t="s">
        <v>24</v>
      </c>
    </row>
    <row r="46" spans="1:6" x14ac:dyDescent="0.3">
      <c r="A46" s="25"/>
      <c r="B46" s="26"/>
      <c r="C46" s="36"/>
    </row>
    <row r="47" spans="1:6" x14ac:dyDescent="0.3">
      <c r="A47" s="25"/>
      <c r="B47" s="26"/>
      <c r="C47" s="36"/>
    </row>
    <row r="48" spans="1:6" x14ac:dyDescent="0.3">
      <c r="A48" s="25"/>
      <c r="B48" s="28" t="str">
        <f>'TL 15'!B48</f>
        <v>EVELYN G. ESPRA, MPA</v>
      </c>
      <c r="C48" s="37" t="str">
        <f>'TL 15'!C48</f>
        <v>July 4, 2025</v>
      </c>
    </row>
    <row r="49" spans="1:3" x14ac:dyDescent="0.3">
      <c r="A49" s="25"/>
      <c r="B49" s="25" t="str">
        <f>'TL 15'!B49</f>
        <v>Provincial Treasurer</v>
      </c>
      <c r="C49" s="36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180" verticalDpi="18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0"/>
  <sheetViews>
    <sheetView zoomScaleNormal="100" workbookViewId="0">
      <selection activeCell="C55" sqref="C55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27.28515625" style="1" customWidth="1"/>
    <col min="5" max="5" width="25" style="1" customWidth="1"/>
    <col min="6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16.5" x14ac:dyDescent="0.3">
      <c r="A4" s="82" t="s">
        <v>134</v>
      </c>
      <c r="B4" s="83"/>
      <c r="C4" s="84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5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16'!C11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42</v>
      </c>
    </row>
    <row r="14" spans="1:3" ht="16.5" customHeight="1" x14ac:dyDescent="0.3">
      <c r="A14" s="11">
        <v>5</v>
      </c>
      <c r="B14" s="12" t="s">
        <v>6</v>
      </c>
      <c r="C14" s="15" t="s">
        <v>43</v>
      </c>
    </row>
    <row r="15" spans="1:3" ht="16.5" customHeight="1" x14ac:dyDescent="0.3">
      <c r="A15" s="11">
        <v>6</v>
      </c>
      <c r="B15" s="12" t="s">
        <v>118</v>
      </c>
      <c r="C15" s="13" t="s">
        <v>40</v>
      </c>
    </row>
    <row r="16" spans="1:3" ht="16.5" customHeight="1" x14ac:dyDescent="0.3">
      <c r="A16" s="11">
        <v>7</v>
      </c>
      <c r="B16" s="12" t="s">
        <v>7</v>
      </c>
      <c r="C16" s="15" t="s">
        <v>41</v>
      </c>
    </row>
    <row r="17" spans="1:4" ht="16.5" customHeight="1" x14ac:dyDescent="0.3">
      <c r="A17" s="11">
        <v>8</v>
      </c>
      <c r="B17" s="12" t="s">
        <v>8</v>
      </c>
      <c r="C17" s="15" t="s">
        <v>44</v>
      </c>
    </row>
    <row r="18" spans="1:4" ht="16.5" customHeight="1" x14ac:dyDescent="0.3">
      <c r="A18" s="11">
        <v>9</v>
      </c>
      <c r="B18" s="12" t="s">
        <v>119</v>
      </c>
      <c r="C18" s="33">
        <v>149864644.25999999</v>
      </c>
      <c r="D18" s="58">
        <v>150000000</v>
      </c>
    </row>
    <row r="19" spans="1:4" ht="16.5" customHeight="1" x14ac:dyDescent="0.3">
      <c r="A19" s="11">
        <v>10</v>
      </c>
      <c r="B19" s="12" t="s">
        <v>12</v>
      </c>
      <c r="C19" s="16" t="s">
        <v>75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16.5" customHeight="1" x14ac:dyDescent="0.2">
      <c r="A21" s="11">
        <v>12</v>
      </c>
      <c r="B21" s="17" t="s">
        <v>10</v>
      </c>
      <c r="C21" s="41" t="s">
        <v>48</v>
      </c>
    </row>
    <row r="22" spans="1:4" ht="16.5" customHeight="1" x14ac:dyDescent="0.2">
      <c r="A22" s="11">
        <v>13</v>
      </c>
      <c r="B22" s="17" t="s">
        <v>54</v>
      </c>
      <c r="C22" s="19" t="s">
        <v>55</v>
      </c>
    </row>
    <row r="23" spans="1:4" ht="16.5" customHeight="1" x14ac:dyDescent="0.2">
      <c r="A23" s="11">
        <v>14</v>
      </c>
      <c r="B23" s="17" t="s">
        <v>56</v>
      </c>
      <c r="C23" s="16" t="s">
        <v>11</v>
      </c>
    </row>
    <row r="24" spans="1:4" ht="38.25" customHeight="1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121</v>
      </c>
      <c r="C25" s="16" t="s">
        <v>15</v>
      </c>
    </row>
    <row r="26" spans="1:4" ht="16.5" customHeight="1" x14ac:dyDescent="0.3">
      <c r="A26" s="11">
        <v>17</v>
      </c>
      <c r="B26" s="12" t="s">
        <v>14</v>
      </c>
      <c r="C26" s="16" t="s">
        <v>33</v>
      </c>
    </row>
    <row r="27" spans="1:4" ht="16.5" customHeight="1" x14ac:dyDescent="0.3">
      <c r="A27" s="11">
        <v>18</v>
      </c>
      <c r="B27" s="12" t="s">
        <v>35</v>
      </c>
      <c r="C27" s="34">
        <f>'[2]650M-150M TL18'!$F$38</f>
        <v>19022786.600000001</v>
      </c>
      <c r="D27" s="78"/>
    </row>
    <row r="28" spans="1:4" ht="16.5" customHeight="1" x14ac:dyDescent="0.3">
      <c r="A28" s="11">
        <v>19</v>
      </c>
      <c r="B28" s="12" t="s">
        <v>124</v>
      </c>
      <c r="C28" s="34">
        <v>6400035.75</v>
      </c>
      <c r="D28" s="78"/>
    </row>
    <row r="29" spans="1:4" ht="16.5" customHeight="1" x14ac:dyDescent="0.3">
      <c r="A29" s="11">
        <v>20</v>
      </c>
      <c r="B29" s="12" t="s">
        <v>122</v>
      </c>
      <c r="C29" s="19" t="s">
        <v>19</v>
      </c>
      <c r="D29" s="57"/>
    </row>
    <row r="30" spans="1:4" ht="16.5" customHeight="1" x14ac:dyDescent="0.2">
      <c r="A30" s="11">
        <v>21</v>
      </c>
      <c r="B30" s="20" t="s">
        <v>57</v>
      </c>
      <c r="C30" s="14" t="s">
        <v>66</v>
      </c>
      <c r="D30" s="44"/>
    </row>
    <row r="31" spans="1:4" ht="16.5" customHeight="1" x14ac:dyDescent="0.3">
      <c r="A31" s="11">
        <v>22</v>
      </c>
      <c r="B31" s="21" t="s">
        <v>58</v>
      </c>
      <c r="C31" s="33">
        <v>49995014.899999999</v>
      </c>
      <c r="D31" s="44"/>
    </row>
    <row r="32" spans="1:4" ht="16.5" customHeight="1" x14ac:dyDescent="0.3">
      <c r="A32" s="11">
        <v>23</v>
      </c>
      <c r="B32" s="21" t="s">
        <v>59</v>
      </c>
      <c r="C32" s="33">
        <v>27080625.73</v>
      </c>
      <c r="D32" s="44"/>
    </row>
    <row r="33" spans="1:5" ht="16.5" customHeight="1" x14ac:dyDescent="0.3">
      <c r="A33" s="11">
        <v>24</v>
      </c>
      <c r="B33" s="21" t="s">
        <v>60</v>
      </c>
      <c r="C33" s="15" t="s">
        <v>19</v>
      </c>
      <c r="D33" s="44"/>
    </row>
    <row r="34" spans="1:5" ht="16.5" customHeight="1" x14ac:dyDescent="0.3">
      <c r="A34" s="11">
        <v>25</v>
      </c>
      <c r="B34" s="21" t="s">
        <v>61</v>
      </c>
      <c r="C34" s="33">
        <v>149864644.25999999</v>
      </c>
      <c r="D34" s="59"/>
    </row>
    <row r="35" spans="1:5" ht="16.5" customHeight="1" x14ac:dyDescent="0.2">
      <c r="A35" s="11">
        <v>26</v>
      </c>
      <c r="B35" s="20" t="s">
        <v>125</v>
      </c>
      <c r="C35" s="33">
        <v>0</v>
      </c>
      <c r="D35" s="60"/>
    </row>
    <row r="36" spans="1:5" ht="33" customHeight="1" x14ac:dyDescent="0.2">
      <c r="A36" s="11">
        <v>27</v>
      </c>
      <c r="B36" s="20" t="s">
        <v>126</v>
      </c>
      <c r="C36" s="33">
        <f>+C34-C31</f>
        <v>99869629.359999985</v>
      </c>
      <c r="D36" s="64"/>
      <c r="E36" s="64"/>
    </row>
    <row r="37" spans="1:5" ht="16.5" customHeight="1" x14ac:dyDescent="0.2">
      <c r="A37" s="11">
        <v>28</v>
      </c>
      <c r="B37" s="20" t="s">
        <v>18</v>
      </c>
      <c r="C37" s="13" t="s">
        <v>19</v>
      </c>
    </row>
    <row r="38" spans="1:5" ht="16.5" customHeight="1" x14ac:dyDescent="0.2">
      <c r="A38" s="11">
        <v>29</v>
      </c>
      <c r="B38" s="20" t="s">
        <v>20</v>
      </c>
      <c r="C38" s="13" t="s">
        <v>19</v>
      </c>
    </row>
    <row r="39" spans="1:5" ht="16.5" customHeight="1" x14ac:dyDescent="0.2">
      <c r="A39" s="11">
        <v>30</v>
      </c>
      <c r="B39" s="20" t="s">
        <v>21</v>
      </c>
      <c r="C39" s="13" t="s">
        <v>62</v>
      </c>
    </row>
    <row r="40" spans="1:5" ht="16.5" customHeight="1" x14ac:dyDescent="0.2">
      <c r="A40" s="11">
        <v>31</v>
      </c>
      <c r="B40" s="20" t="s">
        <v>22</v>
      </c>
      <c r="C40" s="13" t="s">
        <v>19</v>
      </c>
    </row>
    <row r="41" spans="1:5" ht="16.5" customHeight="1" x14ac:dyDescent="0.2">
      <c r="A41" s="11">
        <v>32</v>
      </c>
      <c r="B41" s="20" t="s">
        <v>63</v>
      </c>
      <c r="C41" s="13" t="s">
        <v>19</v>
      </c>
    </row>
    <row r="42" spans="1:5" ht="16.5" customHeight="1" x14ac:dyDescent="0.2">
      <c r="A42" s="11">
        <v>33</v>
      </c>
      <c r="B42" s="20" t="s">
        <v>23</v>
      </c>
      <c r="C42" s="34">
        <f>1030123.5+93865.5</f>
        <v>1123989</v>
      </c>
    </row>
    <row r="43" spans="1:5" ht="16.5" customHeight="1" x14ac:dyDescent="0.2">
      <c r="A43" s="11">
        <v>34</v>
      </c>
      <c r="B43" s="20" t="s">
        <v>123</v>
      </c>
      <c r="C43" s="13" t="s">
        <v>19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32</v>
      </c>
      <c r="C45" s="27" t="s">
        <v>24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tr">
        <f>'TL 16'!B48</f>
        <v>EVELYN G. ESPRA, MPA</v>
      </c>
      <c r="C48" s="37" t="str">
        <f>'TL 15'!C48</f>
        <v>July 4, 2025</v>
      </c>
    </row>
    <row r="49" spans="1:3" ht="15.75" x14ac:dyDescent="0.3">
      <c r="A49" s="2"/>
      <c r="B49" s="25" t="str">
        <f>'TL 16'!B49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0"/>
  <sheetViews>
    <sheetView topLeftCell="A4" zoomScaleNormal="100" workbookViewId="0">
      <selection activeCell="C26" sqref="C26"/>
    </sheetView>
  </sheetViews>
  <sheetFormatPr defaultColWidth="9.140625" defaultRowHeight="14.25" x14ac:dyDescent="0.2"/>
  <cols>
    <col min="1" max="1" width="9.5703125" style="3" customWidth="1"/>
    <col min="2" max="2" width="55.140625" style="1" customWidth="1"/>
    <col min="3" max="3" width="35" style="1" customWidth="1"/>
    <col min="4" max="4" width="24" style="1" customWidth="1"/>
    <col min="5" max="5" width="19.7109375" style="1" bestFit="1" customWidth="1"/>
    <col min="6" max="16384" width="9.140625" style="1"/>
  </cols>
  <sheetData>
    <row r="1" spans="1:3" s="45" customFormat="1" ht="9" x14ac:dyDescent="0.25">
      <c r="A1" s="45" t="s">
        <v>128</v>
      </c>
    </row>
    <row r="2" spans="1:3" s="45" customFormat="1" ht="9" x14ac:dyDescent="0.25">
      <c r="A2" s="45" t="s">
        <v>129</v>
      </c>
    </row>
    <row r="3" spans="1:3" s="45" customFormat="1" ht="9" x14ac:dyDescent="0.25"/>
    <row r="4" spans="1:3" s="7" customFormat="1" ht="16.5" x14ac:dyDescent="0.3">
      <c r="A4" s="82" t="s">
        <v>134</v>
      </c>
      <c r="B4" s="83"/>
      <c r="C4" s="84"/>
    </row>
    <row r="5" spans="1:3" s="7" customFormat="1" ht="16.5" x14ac:dyDescent="0.3">
      <c r="A5" s="46"/>
      <c r="B5" s="47"/>
      <c r="C5" s="80"/>
    </row>
    <row r="6" spans="1:3" s="7" customFormat="1" ht="16.5" x14ac:dyDescent="0.3">
      <c r="A6" s="48" t="s">
        <v>130</v>
      </c>
      <c r="B6" s="49" t="s">
        <v>132</v>
      </c>
      <c r="C6" s="50" t="s">
        <v>139</v>
      </c>
    </row>
    <row r="7" spans="1:3" s="7" customFormat="1" ht="16.5" x14ac:dyDescent="0.3">
      <c r="A7" s="48" t="s">
        <v>131</v>
      </c>
      <c r="B7" s="49" t="s">
        <v>133</v>
      </c>
      <c r="C7" s="50" t="s">
        <v>141</v>
      </c>
    </row>
    <row r="8" spans="1:3" s="7" customFormat="1" ht="16.5" x14ac:dyDescent="0.3">
      <c r="A8" s="51"/>
      <c r="B8" s="8"/>
      <c r="C8" s="52"/>
    </row>
    <row r="9" spans="1:3" ht="15" x14ac:dyDescent="0.25">
      <c r="A9" s="9" t="s">
        <v>138</v>
      </c>
      <c r="B9" s="10" t="s">
        <v>0</v>
      </c>
      <c r="C9" s="31" t="s">
        <v>1</v>
      </c>
    </row>
    <row r="10" spans="1:3" ht="16.5" customHeight="1" x14ac:dyDescent="0.3">
      <c r="A10" s="11">
        <v>1</v>
      </c>
      <c r="B10" s="12" t="s">
        <v>2</v>
      </c>
      <c r="C10" s="13" t="s">
        <v>3</v>
      </c>
    </row>
    <row r="11" spans="1:3" ht="16.5" customHeight="1" x14ac:dyDescent="0.3">
      <c r="A11" s="11">
        <v>2</v>
      </c>
      <c r="B11" s="12" t="s">
        <v>4</v>
      </c>
      <c r="C11" s="14" t="str">
        <f>'TL 18'!C11</f>
        <v>Ending June 30, 2025</v>
      </c>
    </row>
    <row r="12" spans="1:3" ht="16.5" customHeight="1" x14ac:dyDescent="0.3">
      <c r="A12" s="11">
        <v>3</v>
      </c>
      <c r="B12" s="12" t="s">
        <v>116</v>
      </c>
      <c r="C12" s="13" t="s">
        <v>5</v>
      </c>
    </row>
    <row r="13" spans="1:3" ht="16.5" customHeight="1" x14ac:dyDescent="0.3">
      <c r="A13" s="11">
        <v>4</v>
      </c>
      <c r="B13" s="12" t="s">
        <v>117</v>
      </c>
      <c r="C13" s="13" t="s">
        <v>77</v>
      </c>
    </row>
    <row r="14" spans="1:3" ht="16.5" customHeight="1" x14ac:dyDescent="0.3">
      <c r="A14" s="11">
        <v>5</v>
      </c>
      <c r="B14" s="12" t="s">
        <v>6</v>
      </c>
      <c r="C14" s="15" t="s">
        <v>78</v>
      </c>
    </row>
    <row r="15" spans="1:3" ht="16.5" customHeight="1" x14ac:dyDescent="0.3">
      <c r="A15" s="11">
        <v>6</v>
      </c>
      <c r="B15" s="12" t="s">
        <v>118</v>
      </c>
      <c r="C15" s="13" t="s">
        <v>79</v>
      </c>
    </row>
    <row r="16" spans="1:3" ht="16.5" customHeight="1" x14ac:dyDescent="0.3">
      <c r="A16" s="11">
        <v>7</v>
      </c>
      <c r="B16" s="12" t="s">
        <v>7</v>
      </c>
      <c r="C16" s="15" t="s">
        <v>80</v>
      </c>
    </row>
    <row r="17" spans="1:4" ht="16.5" customHeight="1" x14ac:dyDescent="0.3">
      <c r="A17" s="11">
        <v>8</v>
      </c>
      <c r="B17" s="12" t="s">
        <v>8</v>
      </c>
      <c r="C17" s="15" t="s">
        <v>81</v>
      </c>
    </row>
    <row r="18" spans="1:4" ht="16.5" customHeight="1" x14ac:dyDescent="0.3">
      <c r="A18" s="11">
        <v>9</v>
      </c>
      <c r="B18" s="12" t="s">
        <v>119</v>
      </c>
      <c r="C18" s="13" t="s">
        <v>82</v>
      </c>
      <c r="D18" s="56">
        <v>125000000</v>
      </c>
    </row>
    <row r="19" spans="1:4" ht="16.5" customHeight="1" x14ac:dyDescent="0.3">
      <c r="A19" s="11">
        <v>10</v>
      </c>
      <c r="B19" s="12" t="s">
        <v>12</v>
      </c>
      <c r="C19" s="16" t="s">
        <v>83</v>
      </c>
    </row>
    <row r="20" spans="1:4" ht="28.5" x14ac:dyDescent="0.3">
      <c r="A20" s="11">
        <v>11</v>
      </c>
      <c r="B20" s="21" t="s">
        <v>120</v>
      </c>
      <c r="C20" s="13" t="s">
        <v>9</v>
      </c>
    </row>
    <row r="21" spans="1:4" ht="28.5" x14ac:dyDescent="0.2">
      <c r="A21" s="11">
        <v>12</v>
      </c>
      <c r="B21" s="17" t="s">
        <v>10</v>
      </c>
      <c r="C21" s="41" t="s">
        <v>84</v>
      </c>
    </row>
    <row r="22" spans="1:4" ht="16.5" customHeight="1" x14ac:dyDescent="0.2">
      <c r="A22" s="11">
        <v>13</v>
      </c>
      <c r="B22" s="17" t="s">
        <v>54</v>
      </c>
      <c r="C22" s="19" t="s">
        <v>55</v>
      </c>
    </row>
    <row r="23" spans="1:4" ht="16.5" customHeight="1" x14ac:dyDescent="0.2">
      <c r="A23" s="11">
        <v>14</v>
      </c>
      <c r="B23" s="17" t="s">
        <v>56</v>
      </c>
      <c r="C23" s="16" t="s">
        <v>72</v>
      </c>
    </row>
    <row r="24" spans="1:4" ht="42.75" x14ac:dyDescent="0.2">
      <c r="A24" s="11">
        <v>15</v>
      </c>
      <c r="B24" s="17" t="s">
        <v>13</v>
      </c>
      <c r="C24" s="18" t="s">
        <v>16</v>
      </c>
    </row>
    <row r="25" spans="1:4" ht="16.5" customHeight="1" x14ac:dyDescent="0.3">
      <c r="A25" s="11">
        <v>16</v>
      </c>
      <c r="B25" s="12" t="s">
        <v>121</v>
      </c>
      <c r="C25" s="16" t="s">
        <v>70</v>
      </c>
    </row>
    <row r="26" spans="1:4" ht="16.5" customHeight="1" x14ac:dyDescent="0.3">
      <c r="A26" s="11">
        <v>17</v>
      </c>
      <c r="B26" s="12" t="s">
        <v>14</v>
      </c>
      <c r="C26" s="16" t="s">
        <v>33</v>
      </c>
    </row>
    <row r="27" spans="1:4" ht="16.5" customHeight="1" x14ac:dyDescent="0.3">
      <c r="A27" s="11">
        <v>18</v>
      </c>
      <c r="B27" s="12" t="s">
        <v>35</v>
      </c>
      <c r="C27" s="34">
        <v>16278698.48</v>
      </c>
    </row>
    <row r="28" spans="1:4" ht="16.5" customHeight="1" x14ac:dyDescent="0.3">
      <c r="A28" s="11">
        <v>19</v>
      </c>
      <c r="B28" s="12" t="s">
        <v>124</v>
      </c>
      <c r="C28" s="34">
        <v>3795264.26</v>
      </c>
    </row>
    <row r="29" spans="1:4" ht="16.5" customHeight="1" x14ac:dyDescent="0.3">
      <c r="A29" s="11">
        <v>20</v>
      </c>
      <c r="B29" s="12" t="s">
        <v>122</v>
      </c>
      <c r="C29" s="19" t="s">
        <v>19</v>
      </c>
    </row>
    <row r="30" spans="1:4" ht="16.5" customHeight="1" x14ac:dyDescent="0.2">
      <c r="A30" s="11">
        <v>21</v>
      </c>
      <c r="B30" s="20" t="s">
        <v>57</v>
      </c>
      <c r="C30" s="14" t="s">
        <v>85</v>
      </c>
    </row>
    <row r="31" spans="1:4" ht="16.5" customHeight="1" x14ac:dyDescent="0.3">
      <c r="A31" s="11">
        <v>22</v>
      </c>
      <c r="B31" s="21" t="s">
        <v>58</v>
      </c>
      <c r="C31" s="33">
        <v>47825555.439999998</v>
      </c>
    </row>
    <row r="32" spans="1:4" ht="16.5" customHeight="1" x14ac:dyDescent="0.3">
      <c r="A32" s="11">
        <v>23</v>
      </c>
      <c r="B32" s="21" t="s">
        <v>59</v>
      </c>
      <c r="C32" s="33">
        <v>15181118.539999999</v>
      </c>
    </row>
    <row r="33" spans="1:5" ht="16.5" customHeight="1" x14ac:dyDescent="0.3">
      <c r="A33" s="11">
        <v>24</v>
      </c>
      <c r="B33" s="21" t="s">
        <v>60</v>
      </c>
      <c r="C33" s="15" t="s">
        <v>19</v>
      </c>
    </row>
    <row r="34" spans="1:5" ht="16.5" customHeight="1" x14ac:dyDescent="0.3">
      <c r="A34" s="11">
        <v>25</v>
      </c>
      <c r="B34" s="21" t="s">
        <v>61</v>
      </c>
      <c r="C34" s="33">
        <v>104801000</v>
      </c>
    </row>
    <row r="35" spans="1:5" ht="16.5" customHeight="1" x14ac:dyDescent="0.2">
      <c r="A35" s="11">
        <v>26</v>
      </c>
      <c r="B35" s="20" t="s">
        <v>125</v>
      </c>
      <c r="C35" s="33">
        <f>D18-C34</f>
        <v>20199000</v>
      </c>
    </row>
    <row r="36" spans="1:5" ht="28.5" customHeight="1" x14ac:dyDescent="0.2">
      <c r="A36" s="11">
        <v>27</v>
      </c>
      <c r="B36" s="20" t="s">
        <v>126</v>
      </c>
      <c r="C36" s="34">
        <v>77174444.560000002</v>
      </c>
      <c r="D36" s="75"/>
      <c r="E36" s="70">
        <f>D36-77323817.66</f>
        <v>-77323817.659999996</v>
      </c>
    </row>
    <row r="37" spans="1:5" ht="16.5" customHeight="1" x14ac:dyDescent="0.2">
      <c r="A37" s="11">
        <v>28</v>
      </c>
      <c r="B37" s="20" t="s">
        <v>18</v>
      </c>
      <c r="C37" s="13" t="s">
        <v>19</v>
      </c>
    </row>
    <row r="38" spans="1:5" ht="16.5" customHeight="1" x14ac:dyDescent="0.2">
      <c r="A38" s="11">
        <v>29</v>
      </c>
      <c r="B38" s="20" t="s">
        <v>20</v>
      </c>
      <c r="C38" s="13" t="s">
        <v>19</v>
      </c>
    </row>
    <row r="39" spans="1:5" ht="16.5" customHeight="1" x14ac:dyDescent="0.2">
      <c r="A39" s="11">
        <v>30</v>
      </c>
      <c r="B39" s="20" t="s">
        <v>21</v>
      </c>
      <c r="C39" s="13" t="s">
        <v>62</v>
      </c>
    </row>
    <row r="40" spans="1:5" ht="16.5" customHeight="1" x14ac:dyDescent="0.2">
      <c r="A40" s="11">
        <v>31</v>
      </c>
      <c r="B40" s="20" t="s">
        <v>22</v>
      </c>
      <c r="C40" s="13" t="s">
        <v>19</v>
      </c>
    </row>
    <row r="41" spans="1:5" ht="16.5" customHeight="1" x14ac:dyDescent="0.2">
      <c r="A41" s="11">
        <v>32</v>
      </c>
      <c r="B41" s="20" t="s">
        <v>63</v>
      </c>
      <c r="C41" s="13" t="s">
        <v>19</v>
      </c>
    </row>
    <row r="42" spans="1:5" ht="16.5" customHeight="1" x14ac:dyDescent="0.2">
      <c r="A42" s="11">
        <v>33</v>
      </c>
      <c r="B42" s="20" t="s">
        <v>23</v>
      </c>
      <c r="C42" s="34">
        <v>786007.5</v>
      </c>
    </row>
    <row r="43" spans="1:5" ht="16.5" customHeight="1" x14ac:dyDescent="0.2">
      <c r="A43" s="11">
        <v>34</v>
      </c>
      <c r="B43" s="20" t="s">
        <v>123</v>
      </c>
      <c r="C43" s="13" t="s">
        <v>19</v>
      </c>
    </row>
    <row r="44" spans="1:5" x14ac:dyDescent="0.2">
      <c r="A44" s="4"/>
      <c r="B44" s="5"/>
      <c r="C44" s="6"/>
    </row>
    <row r="45" spans="1:5" ht="15.75" x14ac:dyDescent="0.3">
      <c r="A45" s="2"/>
      <c r="B45" s="26" t="s">
        <v>32</v>
      </c>
      <c r="C45" s="27" t="s">
        <v>24</v>
      </c>
    </row>
    <row r="46" spans="1:5" ht="15.75" x14ac:dyDescent="0.3">
      <c r="A46" s="2"/>
      <c r="B46" s="26"/>
      <c r="C46" s="36"/>
    </row>
    <row r="47" spans="1:5" ht="15.75" x14ac:dyDescent="0.3">
      <c r="A47" s="2"/>
      <c r="B47" s="26"/>
      <c r="C47" s="36"/>
    </row>
    <row r="48" spans="1:5" ht="15" x14ac:dyDescent="0.25">
      <c r="A48" s="2"/>
      <c r="B48" s="28" t="str">
        <f>'TL 18'!B48</f>
        <v>EVELYN G. ESPRA, MPA</v>
      </c>
      <c r="C48" s="37" t="str">
        <f>'TL 15'!C48</f>
        <v>July 4, 2025</v>
      </c>
    </row>
    <row r="49" spans="1:3" ht="15.75" x14ac:dyDescent="0.3">
      <c r="A49" s="2"/>
      <c r="B49" s="25" t="str">
        <f>'TL 18'!B49</f>
        <v>Provincial Treasurer</v>
      </c>
      <c r="C49" s="36"/>
    </row>
    <row r="50" spans="1:3" ht="16.5" x14ac:dyDescent="0.3">
      <c r="B50" s="7"/>
      <c r="C50" s="7"/>
    </row>
  </sheetData>
  <mergeCells count="1">
    <mergeCell ref="A4:C4"/>
  </mergeCells>
  <pageMargins left="0.39370078740157483" right="0.31496062992125984" top="0.51181102362204722" bottom="0.23622047244094491" header="0.31496062992125984" footer="0.31496062992125984"/>
  <pageSetup paperSize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TL 11</vt:lpstr>
      <vt:lpstr>TL 12</vt:lpstr>
      <vt:lpstr>TL 13</vt:lpstr>
      <vt:lpstr>TL 14</vt:lpstr>
      <vt:lpstr>TL 15</vt:lpstr>
      <vt:lpstr>TL 16</vt:lpstr>
      <vt:lpstr>TL 17</vt:lpstr>
      <vt:lpstr>TL 18</vt:lpstr>
      <vt:lpstr>TL 19</vt:lpstr>
      <vt:lpstr>TL 20</vt:lpstr>
      <vt:lpstr>TL 22</vt:lpstr>
      <vt:lpstr>TL 23</vt:lpstr>
      <vt:lpstr>TL24</vt:lpstr>
      <vt:lpstr>TL26</vt:lpstr>
      <vt:lpstr>TL 27</vt:lpstr>
      <vt:lpstr>TL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j_bentinganan@yahoo.com</cp:lastModifiedBy>
  <cp:lastPrinted>2025-07-11T08:10:11Z</cp:lastPrinted>
  <dcterms:created xsi:type="dcterms:W3CDTF">2018-02-09T06:48:46Z</dcterms:created>
  <dcterms:modified xsi:type="dcterms:W3CDTF">2025-07-17T08:05:19Z</dcterms:modified>
</cp:coreProperties>
</file>